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" sheetId="2" r:id="rId2"/>
    <sheet name="02 - VRN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Stavební úpravy'!$C$94:$K$403</definedName>
    <definedName name="_xlnm.Print_Area" localSheetId="1">'01 - Stavební úpravy'!$C$4:$J$36,'01 - Stavební úpravy'!$C$42:$J$76,'01 - Stavební úpravy'!$C$82:$K$403</definedName>
    <definedName name="_xlnm.Print_Titles" localSheetId="1">'01 - Stavební úpravy'!$94:$94</definedName>
    <definedName name="_xlnm._FilterDatabase" localSheetId="2" hidden="1">'02 - VRN'!$C$81:$K$95</definedName>
    <definedName name="_xlnm.Print_Area" localSheetId="2">'02 - VRN'!$C$4:$J$36,'02 - VRN'!$C$42:$J$63,'02 - VRN'!$C$69:$K$95</definedName>
    <definedName name="_xlnm.Print_Titles" localSheetId="2">'02 - VRN'!$81:$81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5"/>
  <c r="BH95"/>
  <c r="BG95"/>
  <c r="BE95"/>
  <c r="T95"/>
  <c r="T94"/>
  <c r="R95"/>
  <c r="R94"/>
  <c r="P95"/>
  <c r="P94"/>
  <c r="BK95"/>
  <c r="BK94"/>
  <c r="J94"/>
  <c r="J95"/>
  <c r="BF95"/>
  <c r="J62"/>
  <c r="BI93"/>
  <c r="BH93"/>
  <c r="BG93"/>
  <c r="BE93"/>
  <c r="T93"/>
  <c r="T92"/>
  <c r="R93"/>
  <c r="R92"/>
  <c r="P93"/>
  <c r="P92"/>
  <c r="BK93"/>
  <c r="BK92"/>
  <c r="J92"/>
  <c r="J93"/>
  <c r="BF93"/>
  <c r="J61"/>
  <c r="BI91"/>
  <c r="BH91"/>
  <c r="BG91"/>
  <c r="BE91"/>
  <c r="T91"/>
  <c r="T90"/>
  <c r="R91"/>
  <c r="R90"/>
  <c r="P91"/>
  <c r="P90"/>
  <c r="BK91"/>
  <c r="BK90"/>
  <c r="J90"/>
  <c r="J91"/>
  <c r="BF91"/>
  <c r="J60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T86"/>
  <c r="R87"/>
  <c r="R86"/>
  <c r="P87"/>
  <c r="P86"/>
  <c r="BK87"/>
  <c r="BK86"/>
  <c r="J86"/>
  <c r="J87"/>
  <c r="BF87"/>
  <c r="J59"/>
  <c r="BI85"/>
  <c r="F34"/>
  <c i="1" r="BD53"/>
  <c i="3" r="BH85"/>
  <c r="F33"/>
  <c i="1" r="BC53"/>
  <c i="3" r="BG85"/>
  <c r="F32"/>
  <c i="1" r="BB53"/>
  <c i="3" r="BE85"/>
  <c r="J30"/>
  <c i="1" r="AV53"/>
  <c i="3" r="F30"/>
  <c i="1" r="AZ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F85"/>
  <c r="J31"/>
  <c i="1" r="AW53"/>
  <c i="3" r="F31"/>
  <c i="1" r="BA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402"/>
  <c r="BH402"/>
  <c r="BG402"/>
  <c r="BE402"/>
  <c r="T402"/>
  <c r="T401"/>
  <c r="R402"/>
  <c r="R401"/>
  <c r="P402"/>
  <c r="P401"/>
  <c r="BK402"/>
  <c r="BK401"/>
  <c r="J401"/>
  <c r="J402"/>
  <c r="BF402"/>
  <c r="J75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7"/>
  <c r="BH397"/>
  <c r="BG397"/>
  <c r="BE397"/>
  <c r="T397"/>
  <c r="T396"/>
  <c r="R397"/>
  <c r="R396"/>
  <c r="P397"/>
  <c r="P396"/>
  <c r="BK397"/>
  <c r="BK396"/>
  <c r="J396"/>
  <c r="J397"/>
  <c r="BF397"/>
  <c r="J74"/>
  <c r="BI395"/>
  <c r="BH395"/>
  <c r="BG395"/>
  <c r="BE395"/>
  <c r="T395"/>
  <c r="R395"/>
  <c r="P395"/>
  <c r="BK395"/>
  <c r="J395"/>
  <c r="BF395"/>
  <c r="BI393"/>
  <c r="BH393"/>
  <c r="BG393"/>
  <c r="BE393"/>
  <c r="T393"/>
  <c r="R393"/>
  <c r="P393"/>
  <c r="BK393"/>
  <c r="J393"/>
  <c r="BF393"/>
  <c r="BI391"/>
  <c r="BH391"/>
  <c r="BG391"/>
  <c r="BE391"/>
  <c r="T391"/>
  <c r="R391"/>
  <c r="P391"/>
  <c r="BK391"/>
  <c r="J391"/>
  <c r="BF391"/>
  <c r="BI381"/>
  <c r="BH381"/>
  <c r="BG381"/>
  <c r="BE381"/>
  <c r="T381"/>
  <c r="T380"/>
  <c r="R381"/>
  <c r="R380"/>
  <c r="P381"/>
  <c r="P380"/>
  <c r="BK381"/>
  <c r="BK380"/>
  <c r="J380"/>
  <c r="J381"/>
  <c r="BF381"/>
  <c r="J73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R369"/>
  <c r="P369"/>
  <c r="BK369"/>
  <c r="J369"/>
  <c r="BF369"/>
  <c r="BI368"/>
  <c r="BH368"/>
  <c r="BG368"/>
  <c r="BE368"/>
  <c r="T368"/>
  <c r="R368"/>
  <c r="P368"/>
  <c r="BK368"/>
  <c r="J368"/>
  <c r="BF368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4"/>
  <c r="BH364"/>
  <c r="BG364"/>
  <c r="BE364"/>
  <c r="T364"/>
  <c r="T363"/>
  <c r="R364"/>
  <c r="R363"/>
  <c r="P364"/>
  <c r="P363"/>
  <c r="BK364"/>
  <c r="BK363"/>
  <c r="J363"/>
  <c r="J364"/>
  <c r="BF364"/>
  <c r="J72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8"/>
  <c r="BH358"/>
  <c r="BG358"/>
  <c r="BE358"/>
  <c r="T358"/>
  <c r="T357"/>
  <c r="R358"/>
  <c r="R357"/>
  <c r="P358"/>
  <c r="P357"/>
  <c r="BK358"/>
  <c r="BK357"/>
  <c r="J357"/>
  <c r="J358"/>
  <c r="BF358"/>
  <c r="J71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T353"/>
  <c r="R354"/>
  <c r="R353"/>
  <c r="P354"/>
  <c r="P353"/>
  <c r="BK354"/>
  <c r="BK353"/>
  <c r="J353"/>
  <c r="J354"/>
  <c r="BF354"/>
  <c r="J70"/>
  <c r="BI352"/>
  <c r="BH352"/>
  <c r="BG352"/>
  <c r="BE352"/>
  <c r="T352"/>
  <c r="R352"/>
  <c r="P352"/>
  <c r="BK352"/>
  <c r="J352"/>
  <c r="BF352"/>
  <c r="BI351"/>
  <c r="BH351"/>
  <c r="BG351"/>
  <c r="BE351"/>
  <c r="T351"/>
  <c r="R351"/>
  <c r="P351"/>
  <c r="BK351"/>
  <c r="J351"/>
  <c r="BF351"/>
  <c r="BI350"/>
  <c r="BH350"/>
  <c r="BG350"/>
  <c r="BE350"/>
  <c r="T350"/>
  <c r="R350"/>
  <c r="P350"/>
  <c r="BK350"/>
  <c r="J350"/>
  <c r="BF350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2"/>
  <c r="BH342"/>
  <c r="BG342"/>
  <c r="BE342"/>
  <c r="T342"/>
  <c r="R342"/>
  <c r="P342"/>
  <c r="BK342"/>
  <c r="J342"/>
  <c r="BF342"/>
  <c r="BI340"/>
  <c r="BH340"/>
  <c r="BG340"/>
  <c r="BE340"/>
  <c r="T340"/>
  <c r="R340"/>
  <c r="P340"/>
  <c r="BK340"/>
  <c r="J340"/>
  <c r="BF340"/>
  <c r="BI339"/>
  <c r="BH339"/>
  <c r="BG339"/>
  <c r="BE339"/>
  <c r="T339"/>
  <c r="R339"/>
  <c r="P339"/>
  <c r="BK339"/>
  <c r="J339"/>
  <c r="BF339"/>
  <c r="BI335"/>
  <c r="BH335"/>
  <c r="BG335"/>
  <c r="BE335"/>
  <c r="T335"/>
  <c r="R335"/>
  <c r="P335"/>
  <c r="BK335"/>
  <c r="J335"/>
  <c r="BF335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29"/>
  <c r="BH329"/>
  <c r="BG329"/>
  <c r="BE329"/>
  <c r="T329"/>
  <c r="R329"/>
  <c r="P329"/>
  <c r="BK329"/>
  <c r="J329"/>
  <c r="BF329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4"/>
  <c r="BH324"/>
  <c r="BG324"/>
  <c r="BE324"/>
  <c r="T324"/>
  <c r="R324"/>
  <c r="P324"/>
  <c r="BK324"/>
  <c r="J324"/>
  <c r="BF324"/>
  <c r="BI322"/>
  <c r="BH322"/>
  <c r="BG322"/>
  <c r="BE322"/>
  <c r="T322"/>
  <c r="R322"/>
  <c r="P322"/>
  <c r="BK322"/>
  <c r="J322"/>
  <c r="BF322"/>
  <c r="BI321"/>
  <c r="BH321"/>
  <c r="BG321"/>
  <c r="BE321"/>
  <c r="T321"/>
  <c r="T320"/>
  <c r="R321"/>
  <c r="R320"/>
  <c r="P321"/>
  <c r="P320"/>
  <c r="BK321"/>
  <c r="BK320"/>
  <c r="J320"/>
  <c r="J321"/>
  <c r="BF321"/>
  <c r="J69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4"/>
  <c r="BH314"/>
  <c r="BG314"/>
  <c r="BE314"/>
  <c r="T314"/>
  <c r="T313"/>
  <c r="R314"/>
  <c r="R313"/>
  <c r="P314"/>
  <c r="P313"/>
  <c r="BK314"/>
  <c r="BK313"/>
  <c r="J313"/>
  <c r="J314"/>
  <c r="BF314"/>
  <c r="J68"/>
  <c r="BI311"/>
  <c r="BH311"/>
  <c r="BG311"/>
  <c r="BE311"/>
  <c r="T311"/>
  <c r="R311"/>
  <c r="P311"/>
  <c r="BK311"/>
  <c r="J311"/>
  <c r="BF311"/>
  <c r="BI310"/>
  <c r="BH310"/>
  <c r="BG310"/>
  <c r="BE310"/>
  <c r="T310"/>
  <c r="T309"/>
  <c r="R310"/>
  <c r="R309"/>
  <c r="P310"/>
  <c r="P309"/>
  <c r="BK310"/>
  <c r="BK309"/>
  <c r="J309"/>
  <c r="J310"/>
  <c r="BF310"/>
  <c r="J67"/>
  <c r="BI308"/>
  <c r="BH308"/>
  <c r="BG308"/>
  <c r="BE308"/>
  <c r="T308"/>
  <c r="T307"/>
  <c r="R308"/>
  <c r="R307"/>
  <c r="P308"/>
  <c r="P307"/>
  <c r="BK308"/>
  <c r="BK307"/>
  <c r="J307"/>
  <c r="J308"/>
  <c r="BF308"/>
  <c r="J66"/>
  <c r="BI306"/>
  <c r="BH306"/>
  <c r="BG306"/>
  <c r="BE306"/>
  <c r="T306"/>
  <c r="R306"/>
  <c r="P306"/>
  <c r="BK306"/>
  <c r="J306"/>
  <c r="BF306"/>
  <c r="BI304"/>
  <c r="BH304"/>
  <c r="BG304"/>
  <c r="BE304"/>
  <c r="T304"/>
  <c r="R304"/>
  <c r="P304"/>
  <c r="BK304"/>
  <c r="J304"/>
  <c r="BF304"/>
  <c r="BI302"/>
  <c r="BH302"/>
  <c r="BG302"/>
  <c r="BE302"/>
  <c r="T302"/>
  <c r="T301"/>
  <c r="T300"/>
  <c r="R302"/>
  <c r="R301"/>
  <c r="R300"/>
  <c r="P302"/>
  <c r="P301"/>
  <c r="P300"/>
  <c r="BK302"/>
  <c r="BK301"/>
  <c r="J301"/>
  <c r="BK300"/>
  <c r="J300"/>
  <c r="J302"/>
  <c r="BF302"/>
  <c r="J65"/>
  <c r="J64"/>
  <c r="BI299"/>
  <c r="BH299"/>
  <c r="BG299"/>
  <c r="BE299"/>
  <c r="T299"/>
  <c r="T298"/>
  <c r="R299"/>
  <c r="R298"/>
  <c r="P299"/>
  <c r="P298"/>
  <c r="BK299"/>
  <c r="BK298"/>
  <c r="J298"/>
  <c r="J299"/>
  <c r="BF299"/>
  <c r="J63"/>
  <c r="BI297"/>
  <c r="BH297"/>
  <c r="BG297"/>
  <c r="BE297"/>
  <c r="T297"/>
  <c r="R297"/>
  <c r="P297"/>
  <c r="BK297"/>
  <c r="J297"/>
  <c r="BF297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T291"/>
  <c r="R292"/>
  <c r="R291"/>
  <c r="P292"/>
  <c r="P291"/>
  <c r="BK292"/>
  <c r="BK291"/>
  <c r="J291"/>
  <c r="J292"/>
  <c r="BF292"/>
  <c r="J62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4"/>
  <c r="BH284"/>
  <c r="BG284"/>
  <c r="BE284"/>
  <c r="T284"/>
  <c r="R284"/>
  <c r="P284"/>
  <c r="BK284"/>
  <c r="J284"/>
  <c r="BF284"/>
  <c r="BI282"/>
  <c r="BH282"/>
  <c r="BG282"/>
  <c r="BE282"/>
  <c r="T282"/>
  <c r="R282"/>
  <c r="P282"/>
  <c r="BK282"/>
  <c r="J282"/>
  <c r="BF282"/>
  <c r="BI280"/>
  <c r="BH280"/>
  <c r="BG280"/>
  <c r="BE280"/>
  <c r="T280"/>
  <c r="R280"/>
  <c r="P280"/>
  <c r="BK280"/>
  <c r="J280"/>
  <c r="BF280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0"/>
  <c r="BH270"/>
  <c r="BG270"/>
  <c r="BE270"/>
  <c r="T270"/>
  <c r="R270"/>
  <c r="P270"/>
  <c r="BK270"/>
  <c r="J270"/>
  <c r="BF270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5"/>
  <c r="BH265"/>
  <c r="BG265"/>
  <c r="BE265"/>
  <c r="T265"/>
  <c r="R265"/>
  <c r="P265"/>
  <c r="BK265"/>
  <c r="J265"/>
  <c r="BF265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5"/>
  <c r="BH255"/>
  <c r="BG255"/>
  <c r="BE255"/>
  <c r="T255"/>
  <c r="R255"/>
  <c r="P255"/>
  <c r="BK255"/>
  <c r="J255"/>
  <c r="BF255"/>
  <c r="BI250"/>
  <c r="BH250"/>
  <c r="BG250"/>
  <c r="BE250"/>
  <c r="T250"/>
  <c r="T249"/>
  <c r="R250"/>
  <c r="R249"/>
  <c r="P250"/>
  <c r="P249"/>
  <c r="BK250"/>
  <c r="BK249"/>
  <c r="J249"/>
  <c r="J250"/>
  <c r="BF250"/>
  <c r="J61"/>
  <c r="BI247"/>
  <c r="BH247"/>
  <c r="BG247"/>
  <c r="BE247"/>
  <c r="T247"/>
  <c r="R247"/>
  <c r="P247"/>
  <c r="BK247"/>
  <c r="J247"/>
  <c r="BF247"/>
  <c r="BI237"/>
  <c r="BH237"/>
  <c r="BG237"/>
  <c r="BE237"/>
  <c r="T237"/>
  <c r="R237"/>
  <c r="P237"/>
  <c r="BK237"/>
  <c r="J237"/>
  <c r="BF237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11"/>
  <c r="BH211"/>
  <c r="BG211"/>
  <c r="BE211"/>
  <c r="T211"/>
  <c r="R211"/>
  <c r="P211"/>
  <c r="BK211"/>
  <c r="J211"/>
  <c r="BF211"/>
  <c r="BI203"/>
  <c r="BH203"/>
  <c r="BG203"/>
  <c r="BE203"/>
  <c r="T203"/>
  <c r="R203"/>
  <c r="P203"/>
  <c r="BK203"/>
  <c r="J203"/>
  <c r="BF203"/>
  <c r="BI201"/>
  <c r="BH201"/>
  <c r="BG201"/>
  <c r="BE201"/>
  <c r="T201"/>
  <c r="R201"/>
  <c r="P201"/>
  <c r="BK201"/>
  <c r="J201"/>
  <c r="BF201"/>
  <c r="BI199"/>
  <c r="BH199"/>
  <c r="BG199"/>
  <c r="BE199"/>
  <c r="T199"/>
  <c r="R199"/>
  <c r="P199"/>
  <c r="BK199"/>
  <c r="J199"/>
  <c r="BF199"/>
  <c r="BI197"/>
  <c r="BH197"/>
  <c r="BG197"/>
  <c r="BE197"/>
  <c r="T197"/>
  <c r="R197"/>
  <c r="P197"/>
  <c r="BK197"/>
  <c r="J197"/>
  <c r="BF197"/>
  <c r="BI195"/>
  <c r="BH195"/>
  <c r="BG195"/>
  <c r="BE195"/>
  <c r="T195"/>
  <c r="R195"/>
  <c r="P195"/>
  <c r="BK195"/>
  <c r="J195"/>
  <c r="BF195"/>
  <c r="BI193"/>
  <c r="BH193"/>
  <c r="BG193"/>
  <c r="BE193"/>
  <c r="T193"/>
  <c r="R193"/>
  <c r="P193"/>
  <c r="BK193"/>
  <c r="J193"/>
  <c r="BF193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4"/>
  <c r="BH174"/>
  <c r="BG174"/>
  <c r="BE174"/>
  <c r="T174"/>
  <c r="R174"/>
  <c r="P174"/>
  <c r="BK174"/>
  <c r="J174"/>
  <c r="BF174"/>
  <c r="BI172"/>
  <c r="BH172"/>
  <c r="BG172"/>
  <c r="BE172"/>
  <c r="T172"/>
  <c r="R172"/>
  <c r="P172"/>
  <c r="BK172"/>
  <c r="J172"/>
  <c r="BF172"/>
  <c r="BI168"/>
  <c r="BH168"/>
  <c r="BG168"/>
  <c r="BE168"/>
  <c r="T168"/>
  <c r="R168"/>
  <c r="P168"/>
  <c r="BK168"/>
  <c r="J168"/>
  <c r="BF168"/>
  <c r="BI166"/>
  <c r="BH166"/>
  <c r="BG166"/>
  <c r="BE166"/>
  <c r="T166"/>
  <c r="R166"/>
  <c r="P166"/>
  <c r="BK166"/>
  <c r="J166"/>
  <c r="BF166"/>
  <c r="BI164"/>
  <c r="BH164"/>
  <c r="BG164"/>
  <c r="BE164"/>
  <c r="T164"/>
  <c r="R164"/>
  <c r="P164"/>
  <c r="BK164"/>
  <c r="J164"/>
  <c r="BF164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46"/>
  <c r="BH146"/>
  <c r="BG146"/>
  <c r="BE146"/>
  <c r="T146"/>
  <c r="R146"/>
  <c r="P146"/>
  <c r="BK146"/>
  <c r="J146"/>
  <c r="BF146"/>
  <c r="BI144"/>
  <c r="BH144"/>
  <c r="BG144"/>
  <c r="BE144"/>
  <c r="T144"/>
  <c r="R144"/>
  <c r="P144"/>
  <c r="BK144"/>
  <c r="J144"/>
  <c r="BF144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22"/>
  <c r="BH122"/>
  <c r="BG122"/>
  <c r="BE122"/>
  <c r="T122"/>
  <c r="R122"/>
  <c r="P122"/>
  <c r="BK122"/>
  <c r="J122"/>
  <c r="BF122"/>
  <c r="BI120"/>
  <c r="BH120"/>
  <c r="BG120"/>
  <c r="BE120"/>
  <c r="T120"/>
  <c r="R120"/>
  <c r="P120"/>
  <c r="BK120"/>
  <c r="J120"/>
  <c r="BF120"/>
  <c r="BI115"/>
  <c r="BH115"/>
  <c r="BG115"/>
  <c r="BE115"/>
  <c r="T115"/>
  <c r="T114"/>
  <c r="R115"/>
  <c r="R114"/>
  <c r="P115"/>
  <c r="P114"/>
  <c r="BK115"/>
  <c r="BK114"/>
  <c r="J114"/>
  <c r="J115"/>
  <c r="BF115"/>
  <c r="J60"/>
  <c r="BI112"/>
  <c r="BH112"/>
  <c r="BG112"/>
  <c r="BE112"/>
  <c r="T112"/>
  <c r="R112"/>
  <c r="P112"/>
  <c r="BK112"/>
  <c r="J112"/>
  <c r="BF112"/>
  <c r="BI110"/>
  <c r="BH110"/>
  <c r="BG110"/>
  <c r="BE110"/>
  <c r="T110"/>
  <c r="T109"/>
  <c r="R110"/>
  <c r="R109"/>
  <c r="P110"/>
  <c r="P109"/>
  <c r="BK110"/>
  <c r="BK109"/>
  <c r="J109"/>
  <c r="J110"/>
  <c r="BF110"/>
  <c r="J59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0"/>
  <c r="BH100"/>
  <c r="BG100"/>
  <c r="BE100"/>
  <c r="T100"/>
  <c r="R100"/>
  <c r="P100"/>
  <c r="BK100"/>
  <c r="J100"/>
  <c r="BF100"/>
  <c r="BI98"/>
  <c r="F34"/>
  <c i="1" r="BD52"/>
  <c i="2" r="BH98"/>
  <c r="F33"/>
  <c i="1" r="BC52"/>
  <c i="2" r="BG98"/>
  <c r="F32"/>
  <c i="1" r="BB52"/>
  <c i="2" r="BE98"/>
  <c r="J30"/>
  <c i="1" r="AV52"/>
  <c i="2" r="F30"/>
  <c i="1" r="AZ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F98"/>
  <c r="J31"/>
  <c i="1" r="AW52"/>
  <c i="2" r="F31"/>
  <c i="1" r="BA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<sst xmlns="http://schemas.openxmlformats.org/spreadsheetml/2006/main">
  <si>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</si>
  <si>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</si>
  <si>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</si>
  <si>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</si>
  <si>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</si>
  <si>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</si>
  <si>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</si>
  <si>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{758590bf-36d6-4035-82a1-11520e614774}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</si>
  <si>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</si>
  <si>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</si>
  <si>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</si>
  <si>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</si>
  <si>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</si>
  <si>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</si>
  <si>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</si>
  <si>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</si>
  <si>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Bohumin_197-207-215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</si>
  <si>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</si>
  <si>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</si>
  <si>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domů a oprava střech na ul. Jateční v Bohumíně - I., č. p. 197, 207, 215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</si>
  <si>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</si>
  <si>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</si>
  <si>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</si>
  <si>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</si>
  <si>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</si>
  <si>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</si>
  <si>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</si>
  <si>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</si>
  <si>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</si>
  <si>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</si>
  <si>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</si>
  <si>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</si>
  <si>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</si>
  <si>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</si>
  <si>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</si>
  <si>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</si>
  <si>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</si>
  <si>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</si>
  <si>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</si>
  <si>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</si>
  <si>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</si>
  <si>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</si>
  <si>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</si>
  <si>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</si>
  <si>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</si>
  <si>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</si>
  <si>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</si>
  <si>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</si>
  <si>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</si>
  <si>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</si>
  <si>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</si>
  <si>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</si>
  <si>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</si>
  <si>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</si>
  <si>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</si>
  <si>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</si>
  <si>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</si>
  <si>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</si>
  <si>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</si>
  <si>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</si>
  <si>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</si>
  <si>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</si>
  <si>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</si>
  <si>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</si>
  <si>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</si>
  <si>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</si>
  <si>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</si>
  <si>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</si>
  <si>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</si>
  <si>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</si>
  <si>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</si>
  <si>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</si>
  <si>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</si>
  <si>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</si>
  <si>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</si>
  <si>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</si>
  <si>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</si>
  <si>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</si>
  <si>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</si>
  <si>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</si>
  <si>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</si>
  <si>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</si>
  <si>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{d79f7750-8af9-467e-8f06-b8201dc5922e}</t>
  </si>
  <si>
    <t>02</t>
  </si>
  <si>
    <t>VRN</t>
  </si>
  <si>
    <t>{7c42f1fb-ea84-4cd0-80c2-a39562fcec9c}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</si>
  <si>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</si>
  <si>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</si>
  <si>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</si>
  <si>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</si>
  <si>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</si>
  <si>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</si>
  <si>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</si>
  <si>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</si>
  <si>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</si>
  <si>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</si>
  <si>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</si>
  <si>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</si>
  <si>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</si>
  <si>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</si>
  <si>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</si>
  <si>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</si>
  <si>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</si>
  <si>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</si>
  <si>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</si>
  <si>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</si>
  <si>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</si>
  <si>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</si>
  <si>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</si>
  <si>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748 - Elektromontáže - osvětlovací zařízení a svítidla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</si>
  <si>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</si>
  <si>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</si>
  <si>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</si>
  <si>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</si>
  <si>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</si>
  <si>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</si>
  <si>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</si>
  <si>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</si>
  <si>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</si>
  <si>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</si>
  <si>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</si>
  <si>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</si>
  <si>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</si>
  <si>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</si>
  <si>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</si>
  <si>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</si>
  <si>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</si>
  <si>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</si>
  <si>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</si>
  <si>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</si>
  <si>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</si>
  <si>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</si>
  <si>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</si>
  <si>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</si>
  <si>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</si>
  <si>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</si>
  <si>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</si>
  <si>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</si>
  <si>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</si>
  <si>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</si>
  <si>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</si>
  <si>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</si>
  <si>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</si>
  <si>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</si>
  <si>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VV</t>
  </si>
  <si>
    <t>82*0,5</t>
  </si>
  <si>
    <t>132201101</t>
  </si>
  <si>
    <t>Hloubení rýh š do 600 mm v hornině tř. 3 objemu do 100 m3</t>
  </si>
  <si>
    <t>m3</t>
  </si>
  <si>
    <t>547087065</t>
  </si>
  <si>
    <t>82*0,5*0,4</t>
  </si>
  <si>
    <t>3</t>
  </si>
  <si>
    <t>132201109</t>
  </si>
  <si>
    <t>Příplatek za lepivost k hloubení rýh š do 600 mm v hornině tř. 3</t>
  </si>
  <si>
    <t>-963993134</t>
  </si>
  <si>
    <t>174101101</t>
  </si>
  <si>
    <t>Zásyp jam, šachet rýh nebo kolem objektů sypaninou se zhutněním</t>
  </si>
  <si>
    <t>42931439</t>
  </si>
  <si>
    <t>5</t>
  </si>
  <si>
    <t>181006112</t>
  </si>
  <si>
    <t>Rozprostření zemint l vrstvy do 0,15 m schopných zúrodnění v rovině a sklonu do 1:5</t>
  </si>
  <si>
    <t>-1497166017</t>
  </si>
  <si>
    <t>82*2</t>
  </si>
  <si>
    <t>6</t>
  </si>
  <si>
    <t>181411131</t>
  </si>
  <si>
    <t>Založení parkového trávníku výsevem plochy do 1000 m2 v rovině a ve svahu do 1:5</t>
  </si>
  <si>
    <t>513384699</t>
  </si>
  <si>
    <t>7</t>
  </si>
  <si>
    <t>M</t>
  </si>
  <si>
    <t>005724100</t>
  </si>
  <si>
    <t>osivo směs travní parková</t>
  </si>
  <si>
    <t>kg</t>
  </si>
  <si>
    <t>8</t>
  </si>
  <si>
    <t>455540625</t>
  </si>
  <si>
    <t>164*0,015 'Přepočtené koeficientem množství</t>
  </si>
  <si>
    <t>Komunikace pozemní</t>
  </si>
  <si>
    <t>596811221</t>
  </si>
  <si>
    <t>Kladení betonové dlažby komunikací pro pěší do lože z kameniva vel do 0,25 m2 plochy do 100 m2</t>
  </si>
  <si>
    <t>-767428251</t>
  </si>
  <si>
    <t>9</t>
  </si>
  <si>
    <t>592456010</t>
  </si>
  <si>
    <t>dlažba desková betonová 50x50x5cm přírodní</t>
  </si>
  <si>
    <t>-1360892563</t>
  </si>
  <si>
    <t>41*1,15 'Přepočtené koeficientem množství</t>
  </si>
  <si>
    <t>Úpravy povrchů, podlahy a osazování výplní</t>
  </si>
  <si>
    <t>10</t>
  </si>
  <si>
    <t>621211001</t>
  </si>
  <si>
    <t>Montáž kontaktního zateplení vnějších podhledů z polystyrénových desek tl do 40 mm</t>
  </si>
  <si>
    <t>-1416390822</t>
  </si>
  <si>
    <t>Fasáda východ</t>
  </si>
  <si>
    <t>3*2*2,4*0,8</t>
  </si>
  <si>
    <t>3*(2*0,8*0,15+2,4*0,15)</t>
  </si>
  <si>
    <t>Součet</t>
  </si>
  <si>
    <t>11</t>
  </si>
  <si>
    <t>28375865</t>
  </si>
  <si>
    <t>deska EPS 70 se zvýšenou pevností v tlaku tl 20mm</t>
  </si>
  <si>
    <t>-935463158</t>
  </si>
  <si>
    <t>13,32*1,1 'Přepočtené koeficientem množství</t>
  </si>
  <si>
    <t>12</t>
  </si>
  <si>
    <t>622135011</t>
  </si>
  <si>
    <t>Vyrovnání podkladu vnějších stěn tmelem tl do 2 mm</t>
  </si>
  <si>
    <t>1933597139</t>
  </si>
  <si>
    <t>Fasáda sever</t>
  </si>
  <si>
    <t>(10,2-0,8)*10,05</t>
  </si>
  <si>
    <t>6*(1,35+1,2*2)*0,2+(0,6+0,6*2)*0,2+(0,9+2*2)*0,3</t>
  </si>
  <si>
    <t>9,75*0,4</t>
  </si>
  <si>
    <t>Fasáda jih</t>
  </si>
  <si>
    <t>6*(1,35+1,2*2)*0,2+(0,6+0,6*2)*0,2</t>
  </si>
  <si>
    <t>13</t>
  </si>
  <si>
    <t>622135095</t>
  </si>
  <si>
    <t>Příplatek k vyrovnání vnějších stěn tmelem za každý dalších 1 mm tl</t>
  </si>
  <si>
    <t>-426964059</t>
  </si>
  <si>
    <t>14</t>
  </si>
  <si>
    <t>622211001</t>
  </si>
  <si>
    <t>Montáž kontaktního zateplení vnějších stěn z polystyrénových desek tl do 40 mm</t>
  </si>
  <si>
    <t>1336128060</t>
  </si>
  <si>
    <t>Fasáda západ</t>
  </si>
  <si>
    <t>44*1,1</t>
  </si>
  <si>
    <t xml:space="preserve">Fasáda východ </t>
  </si>
  <si>
    <t>28376365</t>
  </si>
  <si>
    <t>deska XPS hladký povrch λ=0,034 tl 40mm</t>
  </si>
  <si>
    <t>-1446787717</t>
  </si>
  <si>
    <t>96,8*1,02 'Přepočtené koeficientem množství</t>
  </si>
  <si>
    <t>16</t>
  </si>
  <si>
    <t>622211011</t>
  </si>
  <si>
    <t>Montáž kontaktního zateplení vnějších stěn z polystyrénových desek tl do 80 mm</t>
  </si>
  <si>
    <t>-1696017717</t>
  </si>
  <si>
    <t>3*2,15*(8,5-0,9-0,8)</t>
  </si>
  <si>
    <t>17</t>
  </si>
  <si>
    <t>28375936</t>
  </si>
  <si>
    <t>deska EPS 70 fasádní λ=0,039 tl 80mm</t>
  </si>
  <si>
    <t>246873306</t>
  </si>
  <si>
    <t>43,86*1,02 'Přepočtené koeficientem množství</t>
  </si>
  <si>
    <t>18</t>
  </si>
  <si>
    <t>622211031</t>
  </si>
  <si>
    <t>Montáž kontaktního zateplení vnějších stěn z polystyrénových desek tl do 160 mm</t>
  </si>
  <si>
    <t>-1437619251</t>
  </si>
  <si>
    <t>448,290-64-7,38</t>
  </si>
  <si>
    <t xml:space="preserve">-3*2,1*1,5 </t>
  </si>
  <si>
    <t>380,385-35,2-39,6-2,16</t>
  </si>
  <si>
    <t>36*0,6*1,2+12*1,35*1,2</t>
  </si>
  <si>
    <t>19</t>
  </si>
  <si>
    <t>28375935</t>
  </si>
  <si>
    <t>deska EPS 70 fasádní λ=0,039 tl 150mm</t>
  </si>
  <si>
    <t>1192455572</t>
  </si>
  <si>
    <t>716,245*1,02 'Přepočtené koeficientem množství</t>
  </si>
  <si>
    <t>20</t>
  </si>
  <si>
    <t>622212051</t>
  </si>
  <si>
    <t>Montáž kontaktního zateplení vnějšího ostění hl. špalety do 400 mm z polystyrenu tl do 40 mm</t>
  </si>
  <si>
    <t>m</t>
  </si>
  <si>
    <t>603459758</t>
  </si>
  <si>
    <t>30*2,1</t>
  </si>
  <si>
    <t>175,5</t>
  </si>
  <si>
    <t>153</t>
  </si>
  <si>
    <t>63</t>
  </si>
  <si>
    <t>28376360</t>
  </si>
  <si>
    <t>deska XPS strukturovaný povrch hrana rovná λ=0,034 tl 20mm</t>
  </si>
  <si>
    <t>485889133</t>
  </si>
  <si>
    <t>(45,9+63)*0,25</t>
  </si>
  <si>
    <t>22</t>
  </si>
  <si>
    <t>1998547552</t>
  </si>
  <si>
    <t>(175,5+153)*0,25</t>
  </si>
  <si>
    <t>23</t>
  </si>
  <si>
    <t>622221011</t>
  </si>
  <si>
    <t>Montáž kontaktního zateplení vnějších stěn z minerální vlny s podélnou orientací vláken tl do 80 mm</t>
  </si>
  <si>
    <t>1859924982</t>
  </si>
  <si>
    <t xml:space="preserve"> nad soklem, MV tl. 80 mm (výšky=0,9m) v místě kolem vstupů</t>
  </si>
  <si>
    <t>21,5*3*0,9-1,35*3*0,9</t>
  </si>
  <si>
    <t>24</t>
  </si>
  <si>
    <t>63151526</t>
  </si>
  <si>
    <t>deska izolační minerální kontaktních fasád podélné vlákno λ=0,036 tl 80mm</t>
  </si>
  <si>
    <t>-86102039</t>
  </si>
  <si>
    <t>54,405*1,02 'Přepočtené koeficientem množství</t>
  </si>
  <si>
    <t>25</t>
  </si>
  <si>
    <t>622221031</t>
  </si>
  <si>
    <t>Montáž kontaktního zateplení vnějších stěn z minerální vlny s podélnou orientací vláken tl do 160 mm</t>
  </si>
  <si>
    <t>-1647500340</t>
  </si>
  <si>
    <t>44*0,9</t>
  </si>
  <si>
    <t>fasáda východ</t>
  </si>
  <si>
    <t>26</t>
  </si>
  <si>
    <t>63151538</t>
  </si>
  <si>
    <t>deska izolační minerální kontaktních fasád podélné vlákno λ=0,036 tl 160mm</t>
  </si>
  <si>
    <t>38481762</t>
  </si>
  <si>
    <t>79,2*1,02 'Přepočtené koeficientem množství</t>
  </si>
  <si>
    <t>27</t>
  </si>
  <si>
    <t>622252001</t>
  </si>
  <si>
    <t>Montáž zakládacích soklových lišt kontaktního zateplení</t>
  </si>
  <si>
    <t>798418472</t>
  </si>
  <si>
    <t>44</t>
  </si>
  <si>
    <t>28</t>
  </si>
  <si>
    <t>59051653</t>
  </si>
  <si>
    <t>lišta soklová Al s okapničkou zakládací U 16cm 0,95/200cm</t>
  </si>
  <si>
    <t>-1057131804</t>
  </si>
  <si>
    <t>88*1,05 'Přepočtené koeficientem množství</t>
  </si>
  <si>
    <t>29</t>
  </si>
  <si>
    <t>622252002</t>
  </si>
  <si>
    <t>Montáž ostatních lišt kontaktního zateplení</t>
  </si>
  <si>
    <t>-1658031633</t>
  </si>
  <si>
    <t>30</t>
  </si>
  <si>
    <t>59051486</t>
  </si>
  <si>
    <t>lišta rohová PVC 10/15cm s tkaninou</t>
  </si>
  <si>
    <t>-484289926</t>
  </si>
  <si>
    <t>168,380952380952*1,05 'Přepočtené koeficientem množství</t>
  </si>
  <si>
    <t>31</t>
  </si>
  <si>
    <t>59051500</t>
  </si>
  <si>
    <t>profil dilatační stěnový</t>
  </si>
  <si>
    <t>-464826555</t>
  </si>
  <si>
    <t>77,7142857142857*1,05 'Přepočtené koeficientem množství</t>
  </si>
  <si>
    <t>32</t>
  </si>
  <si>
    <t>59051476</t>
  </si>
  <si>
    <t>profil okenní začišťovací se sklovláknitou armovací tkaninou 9 mm/2,4 m</t>
  </si>
  <si>
    <t>666370483</t>
  </si>
  <si>
    <t>236,571428571429*1,05 'Přepočtené koeficientem množství</t>
  </si>
  <si>
    <t>33</t>
  </si>
  <si>
    <t>59051510</t>
  </si>
  <si>
    <t>profil okenní s nepřiznanou podomítkovou okapnicí PVC 2,0 m</t>
  </si>
  <si>
    <t>635350300</t>
  </si>
  <si>
    <t>120,857142857143*1,05 'Přepočtené koeficientem množství</t>
  </si>
  <si>
    <t>34</t>
  </si>
  <si>
    <t>59051478</t>
  </si>
  <si>
    <t>lišta profil ochranný rohový PVC</t>
  </si>
  <si>
    <t>-1991488440</t>
  </si>
  <si>
    <t>478,285714285714*1,05 'Přepočtené koeficientem množství</t>
  </si>
  <si>
    <t>35</t>
  </si>
  <si>
    <t>59051512</t>
  </si>
  <si>
    <t>profil parapetní se sklovláknitou armovací tkaninou PVC 2 m</t>
  </si>
  <si>
    <t>1021570050</t>
  </si>
  <si>
    <t>124,285714285714*1,05 'Přepočtené koeficientem množství</t>
  </si>
  <si>
    <t>36</t>
  </si>
  <si>
    <t>622325212</t>
  </si>
  <si>
    <t>Oprava vnější vápenné štukové omítky členitosti 1 stěn v rozsahu do 30%</t>
  </si>
  <si>
    <t>-1676534354</t>
  </si>
  <si>
    <t>43,95*10,2</t>
  </si>
  <si>
    <t>-(30*2,1*1,5 + 12*0,9*0,6)</t>
  </si>
  <si>
    <t>-(36*0,6*1,2+12*1,35*1,2+6*1,35*1,2+3*1,35*2,1+12*0,6*0,6)</t>
  </si>
  <si>
    <t>37</t>
  </si>
  <si>
    <t>622531011</t>
  </si>
  <si>
    <t>Tenkovrstvá silikonová zrnitá omítka tl. 1,5 mm včetně penetrace vnějších stěn</t>
  </si>
  <si>
    <t>-1827461525</t>
  </si>
  <si>
    <t>0,75*2*10,2</t>
  </si>
  <si>
    <t>73,8+209,510</t>
  </si>
  <si>
    <t>30,6+12*0,9*0,6*0,2</t>
  </si>
  <si>
    <t>45,15*0,4</t>
  </si>
  <si>
    <t>33,795+255,92</t>
  </si>
  <si>
    <t>(36*6*1,2+12*1,35*1,2+6*1,35*1,2+12*0,6*0,6)*0,2+3*1,35*2,1*5</t>
  </si>
  <si>
    <t>41*0,4</t>
  </si>
  <si>
    <t>38</t>
  </si>
  <si>
    <t>622635071</t>
  </si>
  <si>
    <t>Oprava spárování komínového zdiva MC v rozsahu do 30 %</t>
  </si>
  <si>
    <t>55093070</t>
  </si>
  <si>
    <t>39</t>
  </si>
  <si>
    <t>6256810R3</t>
  </si>
  <si>
    <t>Dřevěná budka pro kavku, D+M</t>
  </si>
  <si>
    <t>kus</t>
  </si>
  <si>
    <t>263019085</t>
  </si>
  <si>
    <t>40</t>
  </si>
  <si>
    <t>6256810R2</t>
  </si>
  <si>
    <t>Tříkomorová dřevocementová budka pro vrabce domácího, D+M</t>
  </si>
  <si>
    <t>-79918959</t>
  </si>
  <si>
    <t>41</t>
  </si>
  <si>
    <t>6256810R1</t>
  </si>
  <si>
    <t>Tříkomorová dřevocementová budka do fasády pro rorýse obecného, D+M</t>
  </si>
  <si>
    <t>-1028790591</t>
  </si>
  <si>
    <t>42</t>
  </si>
  <si>
    <t>629135101</t>
  </si>
  <si>
    <t>Vyrovnávací vrstva pod klempířské prvky z MC š do 150 mm</t>
  </si>
  <si>
    <t>774924995</t>
  </si>
  <si>
    <t>63+48,6</t>
  </si>
  <si>
    <t>43</t>
  </si>
  <si>
    <t>629991011</t>
  </si>
  <si>
    <t>Zakrytí výplní otvorů a svislých ploch fólií přilepenou lepící páskou</t>
  </si>
  <si>
    <t>-1597573058</t>
  </si>
  <si>
    <t>30*2,1*1,5 + 12*0,9*0,6</t>
  </si>
  <si>
    <t>36*0,6*1,2+12*1,35*1,2+6*1,35*1,2+3*1,35*2,1+12*0,6*0,6</t>
  </si>
  <si>
    <t>6*1,35*1,2+0,6*0,6</t>
  </si>
  <si>
    <t>629995101</t>
  </si>
  <si>
    <t>Očištění vnějších ploch tlakovou vodou</t>
  </si>
  <si>
    <t>518580270</t>
  </si>
  <si>
    <t>350,5+426,1+110,9+114,7</t>
  </si>
  <si>
    <t>Ostatní konstrukce a práce, bourání</t>
  </si>
  <si>
    <t>45</t>
  </si>
  <si>
    <t>941211112</t>
  </si>
  <si>
    <t>Montáž lešení řadového rámového lehkého zatížení do 200 kg/m2 š do 0,9 m v do 25 m</t>
  </si>
  <si>
    <t>-1731518749</t>
  </si>
  <si>
    <t>12,2*46*2</t>
  </si>
  <si>
    <t>12,2*(10+1,2*2)+4,1</t>
  </si>
  <si>
    <t>10,2*(10+1,2*2)</t>
  </si>
  <si>
    <t>46</t>
  </si>
  <si>
    <t>941211211</t>
  </si>
  <si>
    <t>Příplatek k lešení řadovému rámovému lehkému š 0,9 m v do 25 m za první a ZKD den použití</t>
  </si>
  <si>
    <t>-318014576</t>
  </si>
  <si>
    <t>1404,26*60 'Přepočtené koeficientem množství</t>
  </si>
  <si>
    <t>47</t>
  </si>
  <si>
    <t>941211812</t>
  </si>
  <si>
    <t>Demontáž lešení řadového rámového lehkého zatížení do 200 kg/m2 š do 0,9 m v do 25 m</t>
  </si>
  <si>
    <t>788187856</t>
  </si>
  <si>
    <t>48</t>
  </si>
  <si>
    <t>944511111</t>
  </si>
  <si>
    <t>Montáž ochranné sítě z textilie z umělých vláken</t>
  </si>
  <si>
    <t>-2037434891</t>
  </si>
  <si>
    <t>1,2*1405</t>
  </si>
  <si>
    <t>49</t>
  </si>
  <si>
    <t>944511211</t>
  </si>
  <si>
    <t>Příplatek k ochranné síti za první a ZKD den použití</t>
  </si>
  <si>
    <t>-1321371312</t>
  </si>
  <si>
    <t>1686*60 'Přepočtené koeficientem množství</t>
  </si>
  <si>
    <t>50</t>
  </si>
  <si>
    <t>944511811</t>
  </si>
  <si>
    <t>Demontáž ochranné sítě z textilie z umělých vláken</t>
  </si>
  <si>
    <t>439336159</t>
  </si>
  <si>
    <t>51</t>
  </si>
  <si>
    <t>944711112</t>
  </si>
  <si>
    <t>Montáž záchytné stříšky š do 2 m</t>
  </si>
  <si>
    <t>-2040878072</t>
  </si>
  <si>
    <t>3*6,2</t>
  </si>
  <si>
    <t>52</t>
  </si>
  <si>
    <t>944711212</t>
  </si>
  <si>
    <t>Příplatek k záchytné stříšce š do 2 m za první a ZKD den použití</t>
  </si>
  <si>
    <t>1672442311</t>
  </si>
  <si>
    <t>18,6*60 'Přepočtené koeficientem množství</t>
  </si>
  <si>
    <t>53</t>
  </si>
  <si>
    <t>944711812</t>
  </si>
  <si>
    <t>Demontáž záchytné stříšky š do 2 m</t>
  </si>
  <si>
    <t>-655964041</t>
  </si>
  <si>
    <t>54</t>
  </si>
  <si>
    <t>949521111</t>
  </si>
  <si>
    <t>Montáž podchodu u dílcových lešení š do 1,5 m</t>
  </si>
  <si>
    <t>1989249549</t>
  </si>
  <si>
    <t>3*3</t>
  </si>
  <si>
    <t>55</t>
  </si>
  <si>
    <t>949521211</t>
  </si>
  <si>
    <t>Příplatek k podchodu u dílcových lešení š do 1,5 m za první a ZKD den použití</t>
  </si>
  <si>
    <t>-965705772</t>
  </si>
  <si>
    <t>9*60 'Přepočtené koeficientem množství</t>
  </si>
  <si>
    <t>56</t>
  </si>
  <si>
    <t>949521811</t>
  </si>
  <si>
    <t>Demontáž podchodu u dílcových lešení š do 1,5 m</t>
  </si>
  <si>
    <t>838096134</t>
  </si>
  <si>
    <t>57</t>
  </si>
  <si>
    <t>953731311</t>
  </si>
  <si>
    <t>Odvětrání svislé - montáž větrací hlavice plastové DN do 160 mm</t>
  </si>
  <si>
    <t>-54473652</t>
  </si>
  <si>
    <t>58</t>
  </si>
  <si>
    <t>967033962</t>
  </si>
  <si>
    <t>Odsekání okenních obrub předsazených před líc zdiva 50 mm</t>
  </si>
  <si>
    <t>90653878</t>
  </si>
  <si>
    <t>(36*0,6*1,2+12*1,35*1,2+6*1,35*1,2+12*0,6*0,6)*0,2+3*1,35*2,1*0,5</t>
  </si>
  <si>
    <t>59</t>
  </si>
  <si>
    <t>968062244</t>
  </si>
  <si>
    <t>Vybourání dřevěných rámů oken jednoduchých včetně křídel pl do 1 m2</t>
  </si>
  <si>
    <t>2023359454</t>
  </si>
  <si>
    <t>5*0,6*0,6</t>
  </si>
  <si>
    <t>60</t>
  </si>
  <si>
    <t>968062456</t>
  </si>
  <si>
    <t>Vybourání dřevěných dveřních zárubní pl přes 2 m2</t>
  </si>
  <si>
    <t>-1272734082</t>
  </si>
  <si>
    <t>1,25*2,05*3</t>
  </si>
  <si>
    <t>61</t>
  </si>
  <si>
    <t>985112112</t>
  </si>
  <si>
    <t>Odsekání degradovaného betonu stěn tl do 30 mm</t>
  </si>
  <si>
    <t>-87038882</t>
  </si>
  <si>
    <t>(6,5+1,7+1,3)*0,5+(6,5+1,7+0,5+1,2)*0,4+(1,7*(0,4+0,5)/2)+6,5*(0,4+1,2)/2+1,2*1,2+6,5*1,5</t>
  </si>
  <si>
    <t>62</t>
  </si>
  <si>
    <t>985112193</t>
  </si>
  <si>
    <t xml:space="preserve">Příplatek k odsekání  degradovaného betonu za plochu do 10 m2 jednotlivě</t>
  </si>
  <si>
    <t>788601119</t>
  </si>
  <si>
    <t>985141111</t>
  </si>
  <si>
    <t>Vyčištění trhlin a dutin ve zdivu š do 30 mm hl do 150 mm</t>
  </si>
  <si>
    <t>806568589</t>
  </si>
  <si>
    <t>64</t>
  </si>
  <si>
    <t>985311113</t>
  </si>
  <si>
    <t>Reprofilace stěn cementovými sanačními maltami tl 30 mm</t>
  </si>
  <si>
    <t>179370779</t>
  </si>
  <si>
    <t>65</t>
  </si>
  <si>
    <t>985311912</t>
  </si>
  <si>
    <t>Příplatek při reprofilaci sanačními maltami za plochu do 10 m2 jednotlivě</t>
  </si>
  <si>
    <t>-2049686562</t>
  </si>
  <si>
    <t>66</t>
  </si>
  <si>
    <t>985324221</t>
  </si>
  <si>
    <t>Ochranný akrylátový nátěr betonu dvojnásobný se stěrkou (OS-C)</t>
  </si>
  <si>
    <t>1086897225</t>
  </si>
  <si>
    <t>997</t>
  </si>
  <si>
    <t>Přesun sutě</t>
  </si>
  <si>
    <t>67</t>
  </si>
  <si>
    <t>997013156</t>
  </si>
  <si>
    <t>Vnitrostaveništní doprava suti a vybouraných hmot pro budovy v do 21 m s omezením mechanizace</t>
  </si>
  <si>
    <t>t</t>
  </si>
  <si>
    <t>-1091113015</t>
  </si>
  <si>
    <t>68</t>
  </si>
  <si>
    <t>997013216</t>
  </si>
  <si>
    <t>Vnitrostaveništní doprava suti a vybouraných hmot pro budovy v do 21 m ručně</t>
  </si>
  <si>
    <t>1334975730</t>
  </si>
  <si>
    <t>69</t>
  </si>
  <si>
    <t>997013501</t>
  </si>
  <si>
    <t>Odvoz suti a vybouraných hmot na skládku nebo meziskládku do 1 km se složením</t>
  </si>
  <si>
    <t>1731422449</t>
  </si>
  <si>
    <t>70</t>
  </si>
  <si>
    <t>997013509</t>
  </si>
  <si>
    <t>Příplatek k odvozu suti a vybouraných hmot na skládku ZKD 1 km přes 1 km</t>
  </si>
  <si>
    <t>CS ÚRS 2016 01</t>
  </si>
  <si>
    <t>1943800802</t>
  </si>
  <si>
    <t>27,137*5 'Přepočtené koeficientem množství</t>
  </si>
  <si>
    <t>71</t>
  </si>
  <si>
    <t>997013831</t>
  </si>
  <si>
    <t>Poplatek za uložení stavebního směsného odpadu na skládce (skládkovné)</t>
  </si>
  <si>
    <t>-124743846</t>
  </si>
  <si>
    <t>998</t>
  </si>
  <si>
    <t>Přesun hmot</t>
  </si>
  <si>
    <t>72</t>
  </si>
  <si>
    <t>998011003</t>
  </si>
  <si>
    <t>Přesun hmot pro budovy zděné v do 24 m</t>
  </si>
  <si>
    <t>-886769786</t>
  </si>
  <si>
    <t>PSV</t>
  </si>
  <si>
    <t>Práce a dodávky PSV</t>
  </si>
  <si>
    <t>711</t>
  </si>
  <si>
    <t>Izolace proti vodě, vlhkosti a plynům</t>
  </si>
  <si>
    <t>73</t>
  </si>
  <si>
    <t>711432101</t>
  </si>
  <si>
    <t>Provedení izolace proti tlakové vodě svislé na sucho pásem AIP nebo tkaninou</t>
  </si>
  <si>
    <t>247670822</t>
  </si>
  <si>
    <t>10,96*3,65/COS((41))+(49,6+42,62)*5,39/COS((33))*1,05-1,4/COS((33))*0,45*6-1,2*0,45/COS((33))*6</t>
  </si>
  <si>
    <t>74</t>
  </si>
  <si>
    <t>62866281</t>
  </si>
  <si>
    <t>pás asfaltový modifikovaný za studena samolepící tl. 3 mm na bednění</t>
  </si>
  <si>
    <t>-2117997755</t>
  </si>
  <si>
    <t>666,953*1,2 'Přepočtené koeficientem množství</t>
  </si>
  <si>
    <t>75</t>
  </si>
  <si>
    <t>998711101</t>
  </si>
  <si>
    <t>Přesun hmot tonážní pro izolace proti vodě, vlhkosti a plynům v objektech výšky do 6 m</t>
  </si>
  <si>
    <t>-73482714</t>
  </si>
  <si>
    <t>741</t>
  </si>
  <si>
    <t>Elektroinstalace - silnoproud</t>
  </si>
  <si>
    <t>76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</si>
  <si>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</si>
  <si>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</si>
  <si>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</si>
  <si>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</si>
  <si>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</si>
  <si>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</si>
  <si>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77</t>
  </si>
  <si>
    <t>748123116</t>
  </si>
  <si>
    <t>Montáž svítidlo LED bytové přisazené nástěnné reflektorové s čidlem</t>
  </si>
  <si>
    <t>227344651</t>
  </si>
  <si>
    <t>78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</si>
  <si>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</si>
  <si>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</si>
  <si>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</si>
  <si>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</si>
  <si>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762</t>
  </si>
  <si>
    <t>Konstrukce tesařské</t>
  </si>
  <si>
    <t>79</t>
  </si>
  <si>
    <t>762341210</t>
  </si>
  <si>
    <t>Montáž bednění střech rovných a šikmých sklonu do 60° z hrubých prken na sraz</t>
  </si>
  <si>
    <t>-968123799</t>
  </si>
  <si>
    <t>80</t>
  </si>
  <si>
    <t>60511150</t>
  </si>
  <si>
    <t>řezivo stavební prkna omítaná netříděná tl 25 mm dl 4 m</t>
  </si>
  <si>
    <t>209753597</t>
  </si>
  <si>
    <t>81</t>
  </si>
  <si>
    <t>762341811</t>
  </si>
  <si>
    <t>Demontáž bednění střech z prken</t>
  </si>
  <si>
    <t>-1476470834</t>
  </si>
  <si>
    <t>82</t>
  </si>
  <si>
    <t>762895000</t>
  </si>
  <si>
    <t>Spojovací prostředky pro montáž záklopu, stropnice a podbíjení</t>
  </si>
  <si>
    <t>1694306186</t>
  </si>
  <si>
    <t>83</t>
  </si>
  <si>
    <t>998762102</t>
  </si>
  <si>
    <t>Přesun hmot tonážní pro kce tesařské v objektech v do 12 m</t>
  </si>
  <si>
    <t>1530335925</t>
  </si>
  <si>
    <t>764</t>
  </si>
  <si>
    <t>Konstrukce klempířské</t>
  </si>
  <si>
    <t>84</t>
  </si>
  <si>
    <t>764001841</t>
  </si>
  <si>
    <t>Demontáž krytiny ze šablon do suti</t>
  </si>
  <si>
    <t>-387758921</t>
  </si>
  <si>
    <t>85</t>
  </si>
  <si>
    <t>764001861</t>
  </si>
  <si>
    <t>Demontáž hřebene z hřebenáčů do suti</t>
  </si>
  <si>
    <t>-833443671</t>
  </si>
  <si>
    <t>8,5*4+6,4*3+5,4*2</t>
  </si>
  <si>
    <t>86</t>
  </si>
  <si>
    <t>764002812</t>
  </si>
  <si>
    <t>Demontáž okapového plechu do suti v krytině skládané</t>
  </si>
  <si>
    <t>484029900</t>
  </si>
  <si>
    <t>(46,38+10,95)*2</t>
  </si>
  <si>
    <t>87</t>
  </si>
  <si>
    <t>764002821</t>
  </si>
  <si>
    <t>Demontáž střešního výlezu do suti</t>
  </si>
  <si>
    <t>-1695681046</t>
  </si>
  <si>
    <t>88</t>
  </si>
  <si>
    <t>764002851</t>
  </si>
  <si>
    <t>Demontáž oplechování parapetů do suti</t>
  </si>
  <si>
    <t>1762868126</t>
  </si>
  <si>
    <t>89</t>
  </si>
  <si>
    <t>764002871</t>
  </si>
  <si>
    <t>Demontáž lemování zdí do suti</t>
  </si>
  <si>
    <t>-1081236427</t>
  </si>
  <si>
    <t>(1,35/COS(((33))+0,45))*2*6+(1,349+0,45/COS(((33))))*2*6</t>
  </si>
  <si>
    <t>90</t>
  </si>
  <si>
    <t>764003801</t>
  </si>
  <si>
    <t>Demontáž lemování trub, konzol, držáků, ventilačních nástavců a jiných kusových prvků do suti</t>
  </si>
  <si>
    <t>-86125486</t>
  </si>
  <si>
    <t>91</t>
  </si>
  <si>
    <t>764004801</t>
  </si>
  <si>
    <t>Demontáž podokapního žlabu do suti</t>
  </si>
  <si>
    <t>532261691</t>
  </si>
  <si>
    <t>92</t>
  </si>
  <si>
    <t>764004861</t>
  </si>
  <si>
    <t>Demontáž svodu do suti</t>
  </si>
  <si>
    <t>-1464363061</t>
  </si>
  <si>
    <t>8*10,2</t>
  </si>
  <si>
    <t>93</t>
  </si>
  <si>
    <t>764111653</t>
  </si>
  <si>
    <t>Krytina střechy rovné z taškových tabulí z Pz plechu s povrchovou úpravou sklonu do 60°</t>
  </si>
  <si>
    <t>-185337448</t>
  </si>
  <si>
    <t>3*2,4*0,94</t>
  </si>
  <si>
    <t>94</t>
  </si>
  <si>
    <t>764211634</t>
  </si>
  <si>
    <t xml:space="preserve">Oplechování nevětraného hřebene z Pz s povrchovou úpravou s hřebenovým  plechem rš 330 mm - 13/K</t>
  </si>
  <si>
    <t>857811623</t>
  </si>
  <si>
    <t>95</t>
  </si>
  <si>
    <t>764211674</t>
  </si>
  <si>
    <t>Oplechování nevětraného nároží s nárožním plechem z Pz s povrchovou úpravou rš 330 mm</t>
  </si>
  <si>
    <t>-1731690851</t>
  </si>
  <si>
    <t>6,3*4</t>
  </si>
  <si>
    <t>96</t>
  </si>
  <si>
    <t>764212667</t>
  </si>
  <si>
    <t>Oplechování rovné okapové hrany z Pz s povrchovou úpravou rš 670 mm - 11/K</t>
  </si>
  <si>
    <t>-2040088584</t>
  </si>
  <si>
    <t>(46,4+10,95)*2</t>
  </si>
  <si>
    <t>97</t>
  </si>
  <si>
    <t>764213652</t>
  </si>
  <si>
    <t>Střešní výlez pro krytinu skládanou nebo plechovou z Pz s povrchovou úpravou</t>
  </si>
  <si>
    <t>1856653183</t>
  </si>
  <si>
    <t>98</t>
  </si>
  <si>
    <t>764216645</t>
  </si>
  <si>
    <t>Oplechování rovných parapetů celoplošně lepené z Pz s povrchovou úpravou rš 400 mm</t>
  </si>
  <si>
    <t>-1317812117</t>
  </si>
  <si>
    <t>99</t>
  </si>
  <si>
    <t>764311604</t>
  </si>
  <si>
    <t>Lemování rovných zdí střech s krytinou prejzovou nebo vlnitou z Pz s povrchovou úpravou rš 330 mm</t>
  </si>
  <si>
    <t>892563777</t>
  </si>
  <si>
    <t>100</t>
  </si>
  <si>
    <t>764316623</t>
  </si>
  <si>
    <t>Lemování ventilačních nástavců z Pz s povrch úpravou na skládané krytině D do 150 mm - 6/K</t>
  </si>
  <si>
    <t>-35035220</t>
  </si>
  <si>
    <t>101</t>
  </si>
  <si>
    <t>764511602</t>
  </si>
  <si>
    <t>Žlab podokapní půlkruhový z Pz s povrchovou úpravou rš 330 mm - 2A/K</t>
  </si>
  <si>
    <t>-1704030011</t>
  </si>
  <si>
    <t>102</t>
  </si>
  <si>
    <t>764511622</t>
  </si>
  <si>
    <t>Roh nebo kout půlkruhového podokapního žlabu z Pz s povrchovou úpravou rš 330 mm</t>
  </si>
  <si>
    <t>-216149529</t>
  </si>
  <si>
    <t>103</t>
  </si>
  <si>
    <t>764511643</t>
  </si>
  <si>
    <t>Kotlík oválný (trychtýřový) pro podokapní žlaby z Pz s povrchovou úpravou 330/120 mm - 3/K</t>
  </si>
  <si>
    <t>-1978686196</t>
  </si>
  <si>
    <t>104</t>
  </si>
  <si>
    <t>764518623</t>
  </si>
  <si>
    <t>Svody kruhové včetně objímek, kolen, odskoků z Pz s povrchovou úpravou průměru 120 mm - 4/K</t>
  </si>
  <si>
    <t>-1586019004</t>
  </si>
  <si>
    <t>105</t>
  </si>
  <si>
    <t>998764102</t>
  </si>
  <si>
    <t>Přesun hmot tonážní pro konstrukce klempířské v objektech v do 12 m</t>
  </si>
  <si>
    <t>450599566</t>
  </si>
  <si>
    <t>765</t>
  </si>
  <si>
    <t>Krytina skládaná</t>
  </si>
  <si>
    <t>106</t>
  </si>
  <si>
    <t>765155R</t>
  </si>
  <si>
    <t>Montáž střešních háků protisněhových</t>
  </si>
  <si>
    <t>1415774243</t>
  </si>
  <si>
    <t>107</t>
  </si>
  <si>
    <t>55351090</t>
  </si>
  <si>
    <t>hák sněhový Al s barevným povrchem pro skládané krytiny</t>
  </si>
  <si>
    <t>-2081318821</t>
  </si>
  <si>
    <t>108</t>
  </si>
  <si>
    <t>998765102</t>
  </si>
  <si>
    <t>Přesun hmot tonážní pro krytiny skládané v objektech v do 12 m</t>
  </si>
  <si>
    <t>472623543</t>
  </si>
  <si>
    <t>766</t>
  </si>
  <si>
    <t>Konstrukce truhlářské</t>
  </si>
  <si>
    <t>109</t>
  </si>
  <si>
    <t>766211200</t>
  </si>
  <si>
    <t>Montáž madel schodišťových dřevených nebo verzalitových průběžných</t>
  </si>
  <si>
    <t>841223188</t>
  </si>
  <si>
    <t>18*2,25</t>
  </si>
  <si>
    <t>110</t>
  </si>
  <si>
    <t>611911R</t>
  </si>
  <si>
    <t>madlo dřevěné, lakované, modřín</t>
  </si>
  <si>
    <t>-100088435</t>
  </si>
  <si>
    <t>111</t>
  </si>
  <si>
    <t>766211811</t>
  </si>
  <si>
    <t>Demontáž schodišťového madla</t>
  </si>
  <si>
    <t>-2049007114</t>
  </si>
  <si>
    <t>112</t>
  </si>
  <si>
    <t>998766102</t>
  </si>
  <si>
    <t>Přesun hmot tonážní pro konstrukce truhlářské v objektech v do 12 m</t>
  </si>
  <si>
    <t>387534326</t>
  </si>
  <si>
    <t>767</t>
  </si>
  <si>
    <t>Konstrukce zámečnické</t>
  </si>
  <si>
    <t>113</t>
  </si>
  <si>
    <t>7676101R</t>
  </si>
  <si>
    <t xml:space="preserve">Montáž oken jednoduchých  z hliníkových nebo ocelových profilů otevíravých nebo výklopných do dřevěné konstrukce, plochy do 0,6 m2</t>
  </si>
  <si>
    <t>-1098949164</t>
  </si>
  <si>
    <t>7*0,6*0,6</t>
  </si>
  <si>
    <t>114</t>
  </si>
  <si>
    <t>553417R</t>
  </si>
  <si>
    <t>okno Al otevíravě sklopné jednokřídlové 600x600mm</t>
  </si>
  <si>
    <t>-1324733257</t>
  </si>
  <si>
    <t>115</t>
  </si>
  <si>
    <t>767640221</t>
  </si>
  <si>
    <t>Montáž dveří ocelových vchodových dvoukřídlových bez nadsvětlíku</t>
  </si>
  <si>
    <t>308810118</t>
  </si>
  <si>
    <t>116</t>
  </si>
  <si>
    <t>553413R</t>
  </si>
  <si>
    <t>dveře Al vchodové dvoukřídlové 1250x2050mm</t>
  </si>
  <si>
    <t>76651305</t>
  </si>
  <si>
    <t>117</t>
  </si>
  <si>
    <t>767646401</t>
  </si>
  <si>
    <t>Montáž revizních dvířek 1křídlových s rámem výšky do 1000 mm</t>
  </si>
  <si>
    <t>-1906551198</t>
  </si>
  <si>
    <t>118</t>
  </si>
  <si>
    <t>553435510</t>
  </si>
  <si>
    <t>dvířka revizní nerezová bez otvorů pro elektroměřidla 405x605mm - 1/Z</t>
  </si>
  <si>
    <t>-2055947646</t>
  </si>
  <si>
    <t>119</t>
  </si>
  <si>
    <t>767661811</t>
  </si>
  <si>
    <t>Demontáž mříží pevných nebo otevíravých</t>
  </si>
  <si>
    <t>878087500</t>
  </si>
  <si>
    <t>120</t>
  </si>
  <si>
    <t>767662110</t>
  </si>
  <si>
    <t>Montáž mříží pevných šroubovaných</t>
  </si>
  <si>
    <t>-753314500</t>
  </si>
  <si>
    <t>0,6*0,6*12+0,6*0,9*12+0,9*0,6*2</t>
  </si>
  <si>
    <t>121</t>
  </si>
  <si>
    <t>138142R</t>
  </si>
  <si>
    <t>mříž na suterénní okna 600x600 mm</t>
  </si>
  <si>
    <t>1857695224</t>
  </si>
  <si>
    <t>122</t>
  </si>
  <si>
    <t>138142R1</t>
  </si>
  <si>
    <t>mříž na suterénní okna 600x900 mm</t>
  </si>
  <si>
    <t>1026033234</t>
  </si>
  <si>
    <t>123</t>
  </si>
  <si>
    <t>7678211R</t>
  </si>
  <si>
    <t>Dodávka a montáž plastové HUP</t>
  </si>
  <si>
    <t>2094517534</t>
  </si>
  <si>
    <t>124</t>
  </si>
  <si>
    <t>7678218R</t>
  </si>
  <si>
    <t>Demontáž skříní HUP</t>
  </si>
  <si>
    <t>-2033052331</t>
  </si>
  <si>
    <t>125</t>
  </si>
  <si>
    <t>7679951R</t>
  </si>
  <si>
    <t>Dodávka a montáž plasto-hliníkových sušáků</t>
  </si>
  <si>
    <t>ks</t>
  </si>
  <si>
    <t>1724245073</t>
  </si>
  <si>
    <t>126</t>
  </si>
  <si>
    <t>998767102</t>
  </si>
  <si>
    <t>Přesun hmot tonážní pro zámečnické konstrukce v objektech v do 12 m</t>
  </si>
  <si>
    <t>681569618</t>
  </si>
  <si>
    <t>781</t>
  </si>
  <si>
    <t>Dokončovací práce - obklady</t>
  </si>
  <si>
    <t>127</t>
  </si>
  <si>
    <t>781744125</t>
  </si>
  <si>
    <t>Montáž obkladů vnějších z obkladaček hutných do 45 ks/m2 lepených flexibilním lepidlem</t>
  </si>
  <si>
    <t>-774729294</t>
  </si>
  <si>
    <t>45,15*0,8</t>
  </si>
  <si>
    <t>27,65+2,16+32,52</t>
  </si>
  <si>
    <t>0,8*10,05</t>
  </si>
  <si>
    <t>0,8*100,5+4,1</t>
  </si>
  <si>
    <t>128</t>
  </si>
  <si>
    <t>583870R</t>
  </si>
  <si>
    <t>obklad soklu typu klinker</t>
  </si>
  <si>
    <t>-17567216</t>
  </si>
  <si>
    <t>190,99*1,1 'Přepočtené koeficientem množství</t>
  </si>
  <si>
    <t>129</t>
  </si>
  <si>
    <t>58585113</t>
  </si>
  <si>
    <t>hmota nátěrová adhezní polymercementová</t>
  </si>
  <si>
    <t>914306836</t>
  </si>
  <si>
    <t>60,7272727272727*1,1 'Přepočtené koeficientem množství</t>
  </si>
  <si>
    <t>130</t>
  </si>
  <si>
    <t>998781102</t>
  </si>
  <si>
    <t>Přesun hmot tonážní pro obklady keramické v objektech v do 12 m</t>
  </si>
  <si>
    <t>1039816670</t>
  </si>
  <si>
    <t>783</t>
  </si>
  <si>
    <t>Dokončovací práce - nátěry</t>
  </si>
  <si>
    <t>131</t>
  </si>
  <si>
    <t>783301313</t>
  </si>
  <si>
    <t>Odmaštění zámečnických konstrukcí ředidlovým odmašťovačem</t>
  </si>
  <si>
    <t>-1429762076</t>
  </si>
  <si>
    <t>18*5,28*0,9+9,6</t>
  </si>
  <si>
    <t>132</t>
  </si>
  <si>
    <t>783314101</t>
  </si>
  <si>
    <t>Základní jednonásobný syntetický nátěr zámečnických konstrukcí</t>
  </si>
  <si>
    <t>-1268015768</t>
  </si>
  <si>
    <t>133</t>
  </si>
  <si>
    <t>783317101</t>
  </si>
  <si>
    <t>Krycí jednonásobný syntetický standardní nátěr zámečnických konstrukcí</t>
  </si>
  <si>
    <t>785639826</t>
  </si>
  <si>
    <t>784</t>
  </si>
  <si>
    <t>Dokončovací práce - malby a tapety</t>
  </si>
  <si>
    <t>134</t>
  </si>
  <si>
    <t>784321031</t>
  </si>
  <si>
    <t>Dvojnásobné silikátové bílé malby v místnosti výšky do 3,80 m</t>
  </si>
  <si>
    <t>58808693</t>
  </si>
  <si>
    <t>(2,6*1,8+2,5*3)*3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</si>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</sst>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Bohumin_197-207-215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Zateplení domů a oprava střech na ul. Jateční v Bohumíně - I., č. p. 197, 207, 215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Bohumín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14. 12. 2018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Bohumín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BENUTA PRO s.r.o.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4.4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Stavební úpravy'!J27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'01 - Stavební úpravy'!P95</f>
        <v>0</v>
      </c>
      <c r="AV52" s="127">
        <f>'01 - Stavební úpravy'!J30</f>
        <v>0</v>
      </c>
      <c r="AW52" s="127">
        <f>'01 - Stavební úpravy'!J31</f>
        <v>0</v>
      </c>
      <c r="AX52" s="127">
        <f>'01 - Stavební úpravy'!J32</f>
        <v>0</v>
      </c>
      <c r="AY52" s="127">
        <f>'01 - Stavební úpravy'!J33</f>
        <v>0</v>
      </c>
      <c r="AZ52" s="127">
        <f>'01 - Stavební úpravy'!F30</f>
        <v>0</v>
      </c>
      <c r="BA52" s="127">
        <f>'01 - Stavební úpravy'!F31</f>
        <v>0</v>
      </c>
      <c r="BB52" s="127">
        <f>'01 - Stavební úpravy'!F32</f>
        <v>0</v>
      </c>
      <c r="BC52" s="127">
        <f>'01 - Stavební úpravy'!F33</f>
        <v>0</v>
      </c>
      <c r="BD52" s="129">
        <f>'01 - Stavební úpravy'!F34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81</v>
      </c>
    </row>
    <row r="53" s="5" customFormat="1" ht="14.4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VRN'!J27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'02 - VRN'!P82</f>
        <v>0</v>
      </c>
      <c r="AV53" s="132">
        <f>'02 - VRN'!J30</f>
        <v>0</v>
      </c>
      <c r="AW53" s="132">
        <f>'02 - VRN'!J31</f>
        <v>0</v>
      </c>
      <c r="AX53" s="132">
        <f>'02 - VRN'!J32</f>
        <v>0</v>
      </c>
      <c r="AY53" s="132">
        <f>'02 - VRN'!J33</f>
        <v>0</v>
      </c>
      <c r="AZ53" s="132">
        <f>'02 - VRN'!F30</f>
        <v>0</v>
      </c>
      <c r="BA53" s="132">
        <f>'02 - VRN'!F31</f>
        <v>0</v>
      </c>
      <c r="BB53" s="132">
        <f>'02 - VRN'!F32</f>
        <v>0</v>
      </c>
      <c r="BC53" s="132">
        <f>'02 - VRN'!F33</f>
        <v>0</v>
      </c>
      <c r="BD53" s="134">
        <f>'02 - VRN'!F34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KVn6pxCOkqSDXaWBG/eg7BTxSzE/0EPRb/9tr2iZLNiQ6cvDOqv27Rrd+oEkle5gRXkLJwkKDqx8NnCPUYkLRA==" hashValue="uF7EW0DRUJqRWfMVdlrmcgKBoECxJ6fFus7aywEK5ul0ej4+Ff+EFZ8pXigwXMUXcTL4e1vOcCJ3E++ANugNhQ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úpravy'!C2" display="/"/>
    <hyperlink ref="A53" location="'0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197, 207, 215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ROUND(SUM(BE95:BE403), 2)</f>
        <v>0</v>
      </c>
      <c r="G30" s="46"/>
      <c r="H30" s="46"/>
      <c r="I30" s="157">
        <v>0.20999999999999999</v>
      </c>
      <c r="J30" s="156">
        <f>ROUND(ROUND((SUM(BE95:BE403)),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ROUND(SUM(BF95:BF403), 2)</f>
        <v>0</v>
      </c>
      <c r="G31" s="46"/>
      <c r="H31" s="46"/>
      <c r="I31" s="157">
        <v>0.14999999999999999</v>
      </c>
      <c r="J31" s="156">
        <f>ROUND(ROUND((SUM(BF95:BF403)),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ROUND(SUM(BG95:BG403),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ROUND(SUM(BH95:BH403),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ROUND(SUM(BI95:BI403),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197, 207, 215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01 - Stavební úpravy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J95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J96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J97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J114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J249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J291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J298</f>
        <v>0</v>
      </c>
      <c r="K63" s="189"/>
    </row>
    <row r="64" s="7" customFormat="1" ht="24.96" customHeight="1">
      <c r="B64" s="176"/>
      <c r="C64" s="177"/>
      <c r="D64" s="178" t="s">
        <v>106</v>
      </c>
      <c r="E64" s="179"/>
      <c r="F64" s="179"/>
      <c r="G64" s="179"/>
      <c r="H64" s="179"/>
      <c r="I64" s="180"/>
      <c r="J64" s="181">
        <f>J300</f>
        <v>0</v>
      </c>
      <c r="K64" s="182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J301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J307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J309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J313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J320</f>
        <v>0</v>
      </c>
      <c r="K69" s="189"/>
    </row>
    <row r="70" s="8" customFormat="1" ht="19.92" customHeight="1">
      <c r="B70" s="183"/>
      <c r="C70" s="184"/>
      <c r="D70" s="185" t="s">
        <v>112</v>
      </c>
      <c r="E70" s="186"/>
      <c r="F70" s="186"/>
      <c r="G70" s="186"/>
      <c r="H70" s="186"/>
      <c r="I70" s="187"/>
      <c r="J70" s="188">
        <f>J353</f>
        <v>0</v>
      </c>
      <c r="K70" s="189"/>
    </row>
    <row r="71" s="8" customFormat="1" ht="19.92" customHeight="1">
      <c r="B71" s="183"/>
      <c r="C71" s="184"/>
      <c r="D71" s="185" t="s">
        <v>113</v>
      </c>
      <c r="E71" s="186"/>
      <c r="F71" s="186"/>
      <c r="G71" s="186"/>
      <c r="H71" s="186"/>
      <c r="I71" s="187"/>
      <c r="J71" s="188">
        <f>J357</f>
        <v>0</v>
      </c>
      <c r="K71" s="189"/>
    </row>
    <row r="72" s="8" customFormat="1" ht="19.92" customHeight="1">
      <c r="B72" s="183"/>
      <c r="C72" s="184"/>
      <c r="D72" s="185" t="s">
        <v>114</v>
      </c>
      <c r="E72" s="186"/>
      <c r="F72" s="186"/>
      <c r="G72" s="186"/>
      <c r="H72" s="186"/>
      <c r="I72" s="187"/>
      <c r="J72" s="188">
        <f>J363</f>
        <v>0</v>
      </c>
      <c r="K72" s="189"/>
    </row>
    <row r="73" s="8" customFormat="1" ht="19.92" customHeight="1">
      <c r="B73" s="183"/>
      <c r="C73" s="184"/>
      <c r="D73" s="185" t="s">
        <v>115</v>
      </c>
      <c r="E73" s="186"/>
      <c r="F73" s="186"/>
      <c r="G73" s="186"/>
      <c r="H73" s="186"/>
      <c r="I73" s="187"/>
      <c r="J73" s="188">
        <f>J380</f>
        <v>0</v>
      </c>
      <c r="K73" s="189"/>
    </row>
    <row r="74" s="8" customFormat="1" ht="19.92" customHeight="1">
      <c r="B74" s="183"/>
      <c r="C74" s="184"/>
      <c r="D74" s="185" t="s">
        <v>116</v>
      </c>
      <c r="E74" s="186"/>
      <c r="F74" s="186"/>
      <c r="G74" s="186"/>
      <c r="H74" s="186"/>
      <c r="I74" s="187"/>
      <c r="J74" s="188">
        <f>J396</f>
        <v>0</v>
      </c>
      <c r="K74" s="189"/>
    </row>
    <row r="75" s="8" customFormat="1" ht="19.92" customHeight="1">
      <c r="B75" s="183"/>
      <c r="C75" s="184"/>
      <c r="D75" s="185" t="s">
        <v>117</v>
      </c>
      <c r="E75" s="186"/>
      <c r="F75" s="186"/>
      <c r="G75" s="186"/>
      <c r="H75" s="186"/>
      <c r="I75" s="187"/>
      <c r="J75" s="188">
        <f>J401</f>
        <v>0</v>
      </c>
      <c r="K75" s="189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43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65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68"/>
      <c r="J81" s="70"/>
      <c r="K81" s="70"/>
      <c r="L81" s="71"/>
    </row>
    <row r="82" s="1" customFormat="1" ht="36.96" customHeight="1">
      <c r="B82" s="45"/>
      <c r="C82" s="72" t="s">
        <v>118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4.4" customHeight="1">
      <c r="B85" s="45"/>
      <c r="C85" s="73"/>
      <c r="D85" s="73"/>
      <c r="E85" s="191" t="str">
        <f>E7</f>
        <v>Zateplení domů a oprava střech na ul. Jateční v Bohumíně - I., č. p. 197, 207, 215</v>
      </c>
      <c r="F85" s="75"/>
      <c r="G85" s="75"/>
      <c r="H85" s="75"/>
      <c r="I85" s="190"/>
      <c r="J85" s="73"/>
      <c r="K85" s="73"/>
      <c r="L85" s="71"/>
    </row>
    <row r="86" s="1" customFormat="1" ht="14.4" customHeight="1">
      <c r="B86" s="45"/>
      <c r="C86" s="75" t="s">
        <v>92</v>
      </c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6.2" customHeight="1">
      <c r="B87" s="45"/>
      <c r="C87" s="73"/>
      <c r="D87" s="73"/>
      <c r="E87" s="81" t="str">
        <f>E9</f>
        <v>01 - Stavební úpravy</v>
      </c>
      <c r="F87" s="73"/>
      <c r="G87" s="73"/>
      <c r="H87" s="73"/>
      <c r="I87" s="190"/>
      <c r="J87" s="73"/>
      <c r="K87" s="73"/>
      <c r="L87" s="71"/>
    </row>
    <row r="88" s="1" customFormat="1" ht="6.96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 ht="18" customHeight="1">
      <c r="B89" s="45"/>
      <c r="C89" s="75" t="s">
        <v>23</v>
      </c>
      <c r="D89" s="73"/>
      <c r="E89" s="73"/>
      <c r="F89" s="192" t="str">
        <f>F12</f>
        <v>Bohumín</v>
      </c>
      <c r="G89" s="73"/>
      <c r="H89" s="73"/>
      <c r="I89" s="193" t="s">
        <v>25</v>
      </c>
      <c r="J89" s="84" t="str">
        <f>IF(J12="","",J12)</f>
        <v>14. 12. 2018</v>
      </c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1" customFormat="1">
      <c r="B91" s="45"/>
      <c r="C91" s="75" t="s">
        <v>27</v>
      </c>
      <c r="D91" s="73"/>
      <c r="E91" s="73"/>
      <c r="F91" s="192" t="str">
        <f>E15</f>
        <v>Město Bohumín</v>
      </c>
      <c r="G91" s="73"/>
      <c r="H91" s="73"/>
      <c r="I91" s="193" t="s">
        <v>33</v>
      </c>
      <c r="J91" s="192" t="str">
        <f>E21</f>
        <v>BENUTA PRO s.r.o.</v>
      </c>
      <c r="K91" s="73"/>
      <c r="L91" s="71"/>
    </row>
    <row r="92" s="1" customFormat="1" ht="14.4" customHeight="1">
      <c r="B92" s="45"/>
      <c r="C92" s="75" t="s">
        <v>31</v>
      </c>
      <c r="D92" s="73"/>
      <c r="E92" s="73"/>
      <c r="F92" s="192" t="str">
        <f>IF(E18="","",E18)</f>
        <v/>
      </c>
      <c r="G92" s="73"/>
      <c r="H92" s="73"/>
      <c r="I92" s="190"/>
      <c r="J92" s="73"/>
      <c r="K92" s="73"/>
      <c r="L92" s="71"/>
    </row>
    <row r="93" s="1" customFormat="1" ht="10.32" customHeight="1">
      <c r="B93" s="45"/>
      <c r="C93" s="73"/>
      <c r="D93" s="73"/>
      <c r="E93" s="73"/>
      <c r="F93" s="73"/>
      <c r="G93" s="73"/>
      <c r="H93" s="73"/>
      <c r="I93" s="190"/>
      <c r="J93" s="73"/>
      <c r="K93" s="73"/>
      <c r="L93" s="71"/>
    </row>
    <row r="94" s="9" customFormat="1" ht="29.28" customHeight="1">
      <c r="B94" s="194"/>
      <c r="C94" s="195" t="s">
        <v>119</v>
      </c>
      <c r="D94" s="196" t="s">
        <v>58</v>
      </c>
      <c r="E94" s="196" t="s">
        <v>54</v>
      </c>
      <c r="F94" s="196" t="s">
        <v>120</v>
      </c>
      <c r="G94" s="196" t="s">
        <v>121</v>
      </c>
      <c r="H94" s="196" t="s">
        <v>122</v>
      </c>
      <c r="I94" s="197" t="s">
        <v>123</v>
      </c>
      <c r="J94" s="196" t="s">
        <v>96</v>
      </c>
      <c r="K94" s="198" t="s">
        <v>124</v>
      </c>
      <c r="L94" s="199"/>
      <c r="M94" s="101" t="s">
        <v>125</v>
      </c>
      <c r="N94" s="102" t="s">
        <v>43</v>
      </c>
      <c r="O94" s="102" t="s">
        <v>126</v>
      </c>
      <c r="P94" s="102" t="s">
        <v>127</v>
      </c>
      <c r="Q94" s="102" t="s">
        <v>128</v>
      </c>
      <c r="R94" s="102" t="s">
        <v>129</v>
      </c>
      <c r="S94" s="102" t="s">
        <v>130</v>
      </c>
      <c r="T94" s="103" t="s">
        <v>131</v>
      </c>
    </row>
    <row r="95" s="1" customFormat="1" ht="29.28" customHeight="1">
      <c r="B95" s="45"/>
      <c r="C95" s="107" t="s">
        <v>97</v>
      </c>
      <c r="D95" s="73"/>
      <c r="E95" s="73"/>
      <c r="F95" s="73"/>
      <c r="G95" s="73"/>
      <c r="H95" s="73"/>
      <c r="I95" s="190"/>
      <c r="J95" s="200">
        <f>BK95</f>
        <v>0</v>
      </c>
      <c r="K95" s="73"/>
      <c r="L95" s="71"/>
      <c r="M95" s="104"/>
      <c r="N95" s="105"/>
      <c r="O95" s="105"/>
      <c r="P95" s="201">
        <f>P96+P300</f>
        <v>0</v>
      </c>
      <c r="Q95" s="105"/>
      <c r="R95" s="201">
        <f>R96+R300</f>
        <v>98.944393410000004</v>
      </c>
      <c r="S95" s="105"/>
      <c r="T95" s="202">
        <f>T96+T300</f>
        <v>27.137286969999998</v>
      </c>
      <c r="AT95" s="23" t="s">
        <v>72</v>
      </c>
      <c r="AU95" s="23" t="s">
        <v>98</v>
      </c>
      <c r="BK95" s="203">
        <f>BK96+BK300</f>
        <v>0</v>
      </c>
    </row>
    <row r="96" s="10" customFormat="1" ht="37.44" customHeight="1">
      <c r="B96" s="204"/>
      <c r="C96" s="205"/>
      <c r="D96" s="206" t="s">
        <v>72</v>
      </c>
      <c r="E96" s="207" t="s">
        <v>132</v>
      </c>
      <c r="F96" s="207" t="s">
        <v>133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P97+P109+P114+P249+P291+P298</f>
        <v>0</v>
      </c>
      <c r="Q96" s="212"/>
      <c r="R96" s="213">
        <f>R97+R109+R114+R249+R291+R298</f>
        <v>41.261815229999996</v>
      </c>
      <c r="S96" s="212"/>
      <c r="T96" s="214">
        <f>T97+T109+T114+T249+T291+T298</f>
        <v>13.283957000000001</v>
      </c>
      <c r="AR96" s="215" t="s">
        <v>81</v>
      </c>
      <c r="AT96" s="216" t="s">
        <v>72</v>
      </c>
      <c r="AU96" s="216" t="s">
        <v>73</v>
      </c>
      <c r="AY96" s="215" t="s">
        <v>134</v>
      </c>
      <c r="BK96" s="217">
        <f>BK97+BK109+BK114+BK249+BK291+BK298</f>
        <v>0</v>
      </c>
    </row>
    <row r="97" s="10" customFormat="1" ht="19.92" customHeight="1">
      <c r="B97" s="204"/>
      <c r="C97" s="205"/>
      <c r="D97" s="206" t="s">
        <v>72</v>
      </c>
      <c r="E97" s="218" t="s">
        <v>81</v>
      </c>
      <c r="F97" s="218" t="s">
        <v>135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SUM(P98:P108)</f>
        <v>0</v>
      </c>
      <c r="Q97" s="212"/>
      <c r="R97" s="213">
        <f>SUM(R98:R108)</f>
        <v>0.0024599999999999999</v>
      </c>
      <c r="S97" s="212"/>
      <c r="T97" s="214">
        <f>SUM(T98:T108)</f>
        <v>10.455</v>
      </c>
      <c r="AR97" s="215" t="s">
        <v>81</v>
      </c>
      <c r="AT97" s="216" t="s">
        <v>72</v>
      </c>
      <c r="AU97" s="216" t="s">
        <v>81</v>
      </c>
      <c r="AY97" s="215" t="s">
        <v>134</v>
      </c>
      <c r="BK97" s="217">
        <f>SUM(BK98:BK108)</f>
        <v>0</v>
      </c>
    </row>
    <row r="98" s="1" customFormat="1" ht="22.8" customHeight="1">
      <c r="B98" s="45"/>
      <c r="C98" s="220" t="s">
        <v>81</v>
      </c>
      <c r="D98" s="220" t="s">
        <v>136</v>
      </c>
      <c r="E98" s="221" t="s">
        <v>137</v>
      </c>
      <c r="F98" s="222" t="s">
        <v>138</v>
      </c>
      <c r="G98" s="223" t="s">
        <v>139</v>
      </c>
      <c r="H98" s="224">
        <v>41</v>
      </c>
      <c r="I98" s="225"/>
      <c r="J98" s="226">
        <f>ROUND(I98*H98,2)</f>
        <v>0</v>
      </c>
      <c r="K98" s="222" t="s">
        <v>140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0.255</v>
      </c>
      <c r="T98" s="230">
        <f>S98*H98</f>
        <v>10.455</v>
      </c>
      <c r="AR98" s="23" t="s">
        <v>141</v>
      </c>
      <c r="AT98" s="23" t="s">
        <v>136</v>
      </c>
      <c r="AU98" s="23" t="s">
        <v>142</v>
      </c>
      <c r="AY98" s="23" t="s">
        <v>134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142</v>
      </c>
      <c r="BK98" s="231">
        <f>ROUND(I98*H98,2)</f>
        <v>0</v>
      </c>
      <c r="BL98" s="23" t="s">
        <v>141</v>
      </c>
      <c r="BM98" s="23" t="s">
        <v>143</v>
      </c>
    </row>
    <row r="99" s="11" customFormat="1">
      <c r="B99" s="232"/>
      <c r="C99" s="233"/>
      <c r="D99" s="234" t="s">
        <v>144</v>
      </c>
      <c r="E99" s="235" t="s">
        <v>21</v>
      </c>
      <c r="F99" s="236" t="s">
        <v>145</v>
      </c>
      <c r="G99" s="233"/>
      <c r="H99" s="237">
        <v>41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144</v>
      </c>
      <c r="AU99" s="243" t="s">
        <v>142</v>
      </c>
      <c r="AV99" s="11" t="s">
        <v>142</v>
      </c>
      <c r="AW99" s="11" t="s">
        <v>36</v>
      </c>
      <c r="AX99" s="11" t="s">
        <v>81</v>
      </c>
      <c r="AY99" s="243" t="s">
        <v>134</v>
      </c>
    </row>
    <row r="100" s="1" customFormat="1" ht="22.8" customHeight="1">
      <c r="B100" s="45"/>
      <c r="C100" s="220" t="s">
        <v>142</v>
      </c>
      <c r="D100" s="220" t="s">
        <v>136</v>
      </c>
      <c r="E100" s="221" t="s">
        <v>146</v>
      </c>
      <c r="F100" s="222" t="s">
        <v>147</v>
      </c>
      <c r="G100" s="223" t="s">
        <v>148</v>
      </c>
      <c r="H100" s="224">
        <v>16.399999999999999</v>
      </c>
      <c r="I100" s="225"/>
      <c r="J100" s="226">
        <f>ROUND(I100*H100,2)</f>
        <v>0</v>
      </c>
      <c r="K100" s="222" t="s">
        <v>140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141</v>
      </c>
      <c r="AT100" s="23" t="s">
        <v>136</v>
      </c>
      <c r="AU100" s="23" t="s">
        <v>142</v>
      </c>
      <c r="AY100" s="23" t="s">
        <v>134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142</v>
      </c>
      <c r="BK100" s="231">
        <f>ROUND(I100*H100,2)</f>
        <v>0</v>
      </c>
      <c r="BL100" s="23" t="s">
        <v>141</v>
      </c>
      <c r="BM100" s="23" t="s">
        <v>149</v>
      </c>
    </row>
    <row r="101" s="11" customFormat="1">
      <c r="B101" s="232"/>
      <c r="C101" s="233"/>
      <c r="D101" s="234" t="s">
        <v>144</v>
      </c>
      <c r="E101" s="235" t="s">
        <v>21</v>
      </c>
      <c r="F101" s="236" t="s">
        <v>150</v>
      </c>
      <c r="G101" s="233"/>
      <c r="H101" s="237">
        <v>16.399999999999999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144</v>
      </c>
      <c r="AU101" s="243" t="s">
        <v>142</v>
      </c>
      <c r="AV101" s="11" t="s">
        <v>142</v>
      </c>
      <c r="AW101" s="11" t="s">
        <v>36</v>
      </c>
      <c r="AX101" s="11" t="s">
        <v>81</v>
      </c>
      <c r="AY101" s="243" t="s">
        <v>134</v>
      </c>
    </row>
    <row r="102" s="1" customFormat="1" ht="22.8" customHeight="1">
      <c r="B102" s="45"/>
      <c r="C102" s="220" t="s">
        <v>151</v>
      </c>
      <c r="D102" s="220" t="s">
        <v>136</v>
      </c>
      <c r="E102" s="221" t="s">
        <v>152</v>
      </c>
      <c r="F102" s="222" t="s">
        <v>153</v>
      </c>
      <c r="G102" s="223" t="s">
        <v>148</v>
      </c>
      <c r="H102" s="224">
        <v>16.399999999999999</v>
      </c>
      <c r="I102" s="225"/>
      <c r="J102" s="226">
        <f>ROUND(I102*H102,2)</f>
        <v>0</v>
      </c>
      <c r="K102" s="222" t="s">
        <v>140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141</v>
      </c>
      <c r="AT102" s="23" t="s">
        <v>136</v>
      </c>
      <c r="AU102" s="23" t="s">
        <v>142</v>
      </c>
      <c r="AY102" s="23" t="s">
        <v>134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142</v>
      </c>
      <c r="BK102" s="231">
        <f>ROUND(I102*H102,2)</f>
        <v>0</v>
      </c>
      <c r="BL102" s="23" t="s">
        <v>141</v>
      </c>
      <c r="BM102" s="23" t="s">
        <v>154</v>
      </c>
    </row>
    <row r="103" s="1" customFormat="1" ht="22.8" customHeight="1">
      <c r="B103" s="45"/>
      <c r="C103" s="220" t="s">
        <v>141</v>
      </c>
      <c r="D103" s="220" t="s">
        <v>136</v>
      </c>
      <c r="E103" s="221" t="s">
        <v>155</v>
      </c>
      <c r="F103" s="222" t="s">
        <v>156</v>
      </c>
      <c r="G103" s="223" t="s">
        <v>148</v>
      </c>
      <c r="H103" s="224">
        <v>16.399999999999999</v>
      </c>
      <c r="I103" s="225"/>
      <c r="J103" s="226">
        <f>ROUND(I103*H103,2)</f>
        <v>0</v>
      </c>
      <c r="K103" s="222" t="s">
        <v>140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141</v>
      </c>
      <c r="AT103" s="23" t="s">
        <v>136</v>
      </c>
      <c r="AU103" s="23" t="s">
        <v>142</v>
      </c>
      <c r="AY103" s="23" t="s">
        <v>134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142</v>
      </c>
      <c r="BK103" s="231">
        <f>ROUND(I103*H103,2)</f>
        <v>0</v>
      </c>
      <c r="BL103" s="23" t="s">
        <v>141</v>
      </c>
      <c r="BM103" s="23" t="s">
        <v>157</v>
      </c>
    </row>
    <row r="104" s="1" customFormat="1" ht="22.8" customHeight="1">
      <c r="B104" s="45"/>
      <c r="C104" s="220" t="s">
        <v>158</v>
      </c>
      <c r="D104" s="220" t="s">
        <v>136</v>
      </c>
      <c r="E104" s="221" t="s">
        <v>159</v>
      </c>
      <c r="F104" s="222" t="s">
        <v>160</v>
      </c>
      <c r="G104" s="223" t="s">
        <v>139</v>
      </c>
      <c r="H104" s="224">
        <v>164</v>
      </c>
      <c r="I104" s="225"/>
      <c r="J104" s="226">
        <f>ROUND(I104*H104,2)</f>
        <v>0</v>
      </c>
      <c r="K104" s="222" t="s">
        <v>140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141</v>
      </c>
      <c r="AT104" s="23" t="s">
        <v>136</v>
      </c>
      <c r="AU104" s="23" t="s">
        <v>142</v>
      </c>
      <c r="AY104" s="23" t="s">
        <v>134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142</v>
      </c>
      <c r="BK104" s="231">
        <f>ROUND(I104*H104,2)</f>
        <v>0</v>
      </c>
      <c r="BL104" s="23" t="s">
        <v>141</v>
      </c>
      <c r="BM104" s="23" t="s">
        <v>161</v>
      </c>
    </row>
    <row r="105" s="11" customFormat="1">
      <c r="B105" s="232"/>
      <c r="C105" s="233"/>
      <c r="D105" s="234" t="s">
        <v>144</v>
      </c>
      <c r="E105" s="235" t="s">
        <v>21</v>
      </c>
      <c r="F105" s="236" t="s">
        <v>162</v>
      </c>
      <c r="G105" s="233"/>
      <c r="H105" s="237">
        <v>164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144</v>
      </c>
      <c r="AU105" s="243" t="s">
        <v>142</v>
      </c>
      <c r="AV105" s="11" t="s">
        <v>142</v>
      </c>
      <c r="AW105" s="11" t="s">
        <v>36</v>
      </c>
      <c r="AX105" s="11" t="s">
        <v>81</v>
      </c>
      <c r="AY105" s="243" t="s">
        <v>134</v>
      </c>
    </row>
    <row r="106" s="1" customFormat="1" ht="22.8" customHeight="1">
      <c r="B106" s="45"/>
      <c r="C106" s="220" t="s">
        <v>163</v>
      </c>
      <c r="D106" s="220" t="s">
        <v>136</v>
      </c>
      <c r="E106" s="221" t="s">
        <v>164</v>
      </c>
      <c r="F106" s="222" t="s">
        <v>165</v>
      </c>
      <c r="G106" s="223" t="s">
        <v>139</v>
      </c>
      <c r="H106" s="224">
        <v>164</v>
      </c>
      <c r="I106" s="225"/>
      <c r="J106" s="226">
        <f>ROUND(I106*H106,2)</f>
        <v>0</v>
      </c>
      <c r="K106" s="222" t="s">
        <v>140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141</v>
      </c>
      <c r="AT106" s="23" t="s">
        <v>136</v>
      </c>
      <c r="AU106" s="23" t="s">
        <v>142</v>
      </c>
      <c r="AY106" s="23" t="s">
        <v>134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142</v>
      </c>
      <c r="BK106" s="231">
        <f>ROUND(I106*H106,2)</f>
        <v>0</v>
      </c>
      <c r="BL106" s="23" t="s">
        <v>141</v>
      </c>
      <c r="BM106" s="23" t="s">
        <v>166</v>
      </c>
    </row>
    <row r="107" s="1" customFormat="1" ht="14.4" customHeight="1">
      <c r="B107" s="45"/>
      <c r="C107" s="244" t="s">
        <v>167</v>
      </c>
      <c r="D107" s="244" t="s">
        <v>168</v>
      </c>
      <c r="E107" s="245" t="s">
        <v>169</v>
      </c>
      <c r="F107" s="246" t="s">
        <v>170</v>
      </c>
      <c r="G107" s="247" t="s">
        <v>171</v>
      </c>
      <c r="H107" s="248">
        <v>2.46</v>
      </c>
      <c r="I107" s="249"/>
      <c r="J107" s="250">
        <f>ROUND(I107*H107,2)</f>
        <v>0</v>
      </c>
      <c r="K107" s="246" t="s">
        <v>140</v>
      </c>
      <c r="L107" s="251"/>
      <c r="M107" s="252" t="s">
        <v>21</v>
      </c>
      <c r="N107" s="253" t="s">
        <v>45</v>
      </c>
      <c r="O107" s="46"/>
      <c r="P107" s="229">
        <f>O107*H107</f>
        <v>0</v>
      </c>
      <c r="Q107" s="229">
        <v>0.001</v>
      </c>
      <c r="R107" s="229">
        <f>Q107*H107</f>
        <v>0.0024599999999999999</v>
      </c>
      <c r="S107" s="229">
        <v>0</v>
      </c>
      <c r="T107" s="230">
        <f>S107*H107</f>
        <v>0</v>
      </c>
      <c r="AR107" s="23" t="s">
        <v>172</v>
      </c>
      <c r="AT107" s="23" t="s">
        <v>168</v>
      </c>
      <c r="AU107" s="23" t="s">
        <v>142</v>
      </c>
      <c r="AY107" s="23" t="s">
        <v>134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142</v>
      </c>
      <c r="BK107" s="231">
        <f>ROUND(I107*H107,2)</f>
        <v>0</v>
      </c>
      <c r="BL107" s="23" t="s">
        <v>141</v>
      </c>
      <c r="BM107" s="23" t="s">
        <v>173</v>
      </c>
    </row>
    <row r="108" s="11" customFormat="1">
      <c r="B108" s="232"/>
      <c r="C108" s="233"/>
      <c r="D108" s="234" t="s">
        <v>144</v>
      </c>
      <c r="E108" s="233"/>
      <c r="F108" s="236" t="s">
        <v>174</v>
      </c>
      <c r="G108" s="233"/>
      <c r="H108" s="237">
        <v>2.46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144</v>
      </c>
      <c r="AU108" s="243" t="s">
        <v>142</v>
      </c>
      <c r="AV108" s="11" t="s">
        <v>142</v>
      </c>
      <c r="AW108" s="11" t="s">
        <v>6</v>
      </c>
      <c r="AX108" s="11" t="s">
        <v>81</v>
      </c>
      <c r="AY108" s="243" t="s">
        <v>134</v>
      </c>
    </row>
    <row r="109" s="10" customFormat="1" ht="29.88" customHeight="1">
      <c r="B109" s="204"/>
      <c r="C109" s="205"/>
      <c r="D109" s="206" t="s">
        <v>72</v>
      </c>
      <c r="E109" s="218" t="s">
        <v>158</v>
      </c>
      <c r="F109" s="218" t="s">
        <v>175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SUM(P110:P113)</f>
        <v>0</v>
      </c>
      <c r="Q109" s="212"/>
      <c r="R109" s="213">
        <f>SUM(R110:R113)</f>
        <v>9.2332000000000001</v>
      </c>
      <c r="S109" s="212"/>
      <c r="T109" s="214">
        <f>SUM(T110:T113)</f>
        <v>0</v>
      </c>
      <c r="AR109" s="215" t="s">
        <v>81</v>
      </c>
      <c r="AT109" s="216" t="s">
        <v>72</v>
      </c>
      <c r="AU109" s="216" t="s">
        <v>81</v>
      </c>
      <c r="AY109" s="215" t="s">
        <v>134</v>
      </c>
      <c r="BK109" s="217">
        <f>SUM(BK110:BK113)</f>
        <v>0</v>
      </c>
    </row>
    <row r="110" s="1" customFormat="1" ht="22.8" customHeight="1">
      <c r="B110" s="45"/>
      <c r="C110" s="220" t="s">
        <v>172</v>
      </c>
      <c r="D110" s="220" t="s">
        <v>136</v>
      </c>
      <c r="E110" s="221" t="s">
        <v>176</v>
      </c>
      <c r="F110" s="222" t="s">
        <v>177</v>
      </c>
      <c r="G110" s="223" t="s">
        <v>139</v>
      </c>
      <c r="H110" s="224">
        <v>41</v>
      </c>
      <c r="I110" s="225"/>
      <c r="J110" s="226">
        <f>ROUND(I110*H110,2)</f>
        <v>0</v>
      </c>
      <c r="K110" s="222" t="s">
        <v>140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0.10100000000000001</v>
      </c>
      <c r="R110" s="229">
        <f>Q110*H110</f>
        <v>4.141</v>
      </c>
      <c r="S110" s="229">
        <v>0</v>
      </c>
      <c r="T110" s="230">
        <f>S110*H110</f>
        <v>0</v>
      </c>
      <c r="AR110" s="23" t="s">
        <v>141</v>
      </c>
      <c r="AT110" s="23" t="s">
        <v>136</v>
      </c>
      <c r="AU110" s="23" t="s">
        <v>142</v>
      </c>
      <c r="AY110" s="23" t="s">
        <v>134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142</v>
      </c>
      <c r="BK110" s="231">
        <f>ROUND(I110*H110,2)</f>
        <v>0</v>
      </c>
      <c r="BL110" s="23" t="s">
        <v>141</v>
      </c>
      <c r="BM110" s="23" t="s">
        <v>178</v>
      </c>
    </row>
    <row r="111" s="11" customFormat="1">
      <c r="B111" s="232"/>
      <c r="C111" s="233"/>
      <c r="D111" s="234" t="s">
        <v>144</v>
      </c>
      <c r="E111" s="235" t="s">
        <v>21</v>
      </c>
      <c r="F111" s="236" t="s">
        <v>145</v>
      </c>
      <c r="G111" s="233"/>
      <c r="H111" s="237">
        <v>41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144</v>
      </c>
      <c r="AU111" s="243" t="s">
        <v>142</v>
      </c>
      <c r="AV111" s="11" t="s">
        <v>142</v>
      </c>
      <c r="AW111" s="11" t="s">
        <v>36</v>
      </c>
      <c r="AX111" s="11" t="s">
        <v>81</v>
      </c>
      <c r="AY111" s="243" t="s">
        <v>134</v>
      </c>
    </row>
    <row r="112" s="1" customFormat="1" ht="14.4" customHeight="1">
      <c r="B112" s="45"/>
      <c r="C112" s="244" t="s">
        <v>179</v>
      </c>
      <c r="D112" s="244" t="s">
        <v>168</v>
      </c>
      <c r="E112" s="245" t="s">
        <v>180</v>
      </c>
      <c r="F112" s="246" t="s">
        <v>181</v>
      </c>
      <c r="G112" s="247" t="s">
        <v>139</v>
      </c>
      <c r="H112" s="248">
        <v>47.149999999999999</v>
      </c>
      <c r="I112" s="249"/>
      <c r="J112" s="250">
        <f>ROUND(I112*H112,2)</f>
        <v>0</v>
      </c>
      <c r="K112" s="246" t="s">
        <v>140</v>
      </c>
      <c r="L112" s="251"/>
      <c r="M112" s="252" t="s">
        <v>21</v>
      </c>
      <c r="N112" s="253" t="s">
        <v>45</v>
      </c>
      <c r="O112" s="46"/>
      <c r="P112" s="229">
        <f>O112*H112</f>
        <v>0</v>
      </c>
      <c r="Q112" s="229">
        <v>0.108</v>
      </c>
      <c r="R112" s="229">
        <f>Q112*H112</f>
        <v>5.0922000000000001</v>
      </c>
      <c r="S112" s="229">
        <v>0</v>
      </c>
      <c r="T112" s="230">
        <f>S112*H112</f>
        <v>0</v>
      </c>
      <c r="AR112" s="23" t="s">
        <v>172</v>
      </c>
      <c r="AT112" s="23" t="s">
        <v>168</v>
      </c>
      <c r="AU112" s="23" t="s">
        <v>142</v>
      </c>
      <c r="AY112" s="23" t="s">
        <v>134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142</v>
      </c>
      <c r="BK112" s="231">
        <f>ROUND(I112*H112,2)</f>
        <v>0</v>
      </c>
      <c r="BL112" s="23" t="s">
        <v>141</v>
      </c>
      <c r="BM112" s="23" t="s">
        <v>182</v>
      </c>
    </row>
    <row r="113" s="11" customFormat="1">
      <c r="B113" s="232"/>
      <c r="C113" s="233"/>
      <c r="D113" s="234" t="s">
        <v>144</v>
      </c>
      <c r="E113" s="233"/>
      <c r="F113" s="236" t="s">
        <v>183</v>
      </c>
      <c r="G113" s="233"/>
      <c r="H113" s="237">
        <v>47.149999999999999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144</v>
      </c>
      <c r="AU113" s="243" t="s">
        <v>142</v>
      </c>
      <c r="AV113" s="11" t="s">
        <v>142</v>
      </c>
      <c r="AW113" s="11" t="s">
        <v>6</v>
      </c>
      <c r="AX113" s="11" t="s">
        <v>81</v>
      </c>
      <c r="AY113" s="243" t="s">
        <v>134</v>
      </c>
    </row>
    <row r="114" s="10" customFormat="1" ht="29.88" customHeight="1">
      <c r="B114" s="204"/>
      <c r="C114" s="205"/>
      <c r="D114" s="206" t="s">
        <v>72</v>
      </c>
      <c r="E114" s="218" t="s">
        <v>163</v>
      </c>
      <c r="F114" s="218" t="s">
        <v>184</v>
      </c>
      <c r="G114" s="205"/>
      <c r="H114" s="205"/>
      <c r="I114" s="208"/>
      <c r="J114" s="219">
        <f>BK114</f>
        <v>0</v>
      </c>
      <c r="K114" s="205"/>
      <c r="L114" s="210"/>
      <c r="M114" s="211"/>
      <c r="N114" s="212"/>
      <c r="O114" s="212"/>
      <c r="P114" s="213">
        <f>SUM(P115:P248)</f>
        <v>0</v>
      </c>
      <c r="Q114" s="212"/>
      <c r="R114" s="213">
        <f>SUM(R115:R248)</f>
        <v>30.447355629999997</v>
      </c>
      <c r="S114" s="212"/>
      <c r="T114" s="214">
        <f>SUM(T115:T248)</f>
        <v>0</v>
      </c>
      <c r="AR114" s="215" t="s">
        <v>81</v>
      </c>
      <c r="AT114" s="216" t="s">
        <v>72</v>
      </c>
      <c r="AU114" s="216" t="s">
        <v>81</v>
      </c>
      <c r="AY114" s="215" t="s">
        <v>134</v>
      </c>
      <c r="BK114" s="217">
        <f>SUM(BK115:BK248)</f>
        <v>0</v>
      </c>
    </row>
    <row r="115" s="1" customFormat="1" ht="22.8" customHeight="1">
      <c r="B115" s="45"/>
      <c r="C115" s="220" t="s">
        <v>185</v>
      </c>
      <c r="D115" s="220" t="s">
        <v>136</v>
      </c>
      <c r="E115" s="221" t="s">
        <v>186</v>
      </c>
      <c r="F115" s="222" t="s">
        <v>187</v>
      </c>
      <c r="G115" s="223" t="s">
        <v>139</v>
      </c>
      <c r="H115" s="224">
        <v>13.32</v>
      </c>
      <c r="I115" s="225"/>
      <c r="J115" s="226">
        <f>ROUND(I115*H115,2)</f>
        <v>0</v>
      </c>
      <c r="K115" s="222" t="s">
        <v>140</v>
      </c>
      <c r="L115" s="71"/>
      <c r="M115" s="227" t="s">
        <v>21</v>
      </c>
      <c r="N115" s="228" t="s">
        <v>45</v>
      </c>
      <c r="O115" s="46"/>
      <c r="P115" s="229">
        <f>O115*H115</f>
        <v>0</v>
      </c>
      <c r="Q115" s="229">
        <v>0.0082799999999999992</v>
      </c>
      <c r="R115" s="229">
        <f>Q115*H115</f>
        <v>0.11028959999999999</v>
      </c>
      <c r="S115" s="229">
        <v>0</v>
      </c>
      <c r="T115" s="230">
        <f>S115*H115</f>
        <v>0</v>
      </c>
      <c r="AR115" s="23" t="s">
        <v>141</v>
      </c>
      <c r="AT115" s="23" t="s">
        <v>136</v>
      </c>
      <c r="AU115" s="23" t="s">
        <v>142</v>
      </c>
      <c r="AY115" s="23" t="s">
        <v>134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142</v>
      </c>
      <c r="BK115" s="231">
        <f>ROUND(I115*H115,2)</f>
        <v>0</v>
      </c>
      <c r="BL115" s="23" t="s">
        <v>141</v>
      </c>
      <c r="BM115" s="23" t="s">
        <v>188</v>
      </c>
    </row>
    <row r="116" s="12" customFormat="1">
      <c r="B116" s="254"/>
      <c r="C116" s="255"/>
      <c r="D116" s="234" t="s">
        <v>144</v>
      </c>
      <c r="E116" s="256" t="s">
        <v>21</v>
      </c>
      <c r="F116" s="257" t="s">
        <v>189</v>
      </c>
      <c r="G116" s="255"/>
      <c r="H116" s="256" t="s">
        <v>21</v>
      </c>
      <c r="I116" s="258"/>
      <c r="J116" s="255"/>
      <c r="K116" s="255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144</v>
      </c>
      <c r="AU116" s="263" t="s">
        <v>142</v>
      </c>
      <c r="AV116" s="12" t="s">
        <v>81</v>
      </c>
      <c r="AW116" s="12" t="s">
        <v>36</v>
      </c>
      <c r="AX116" s="12" t="s">
        <v>73</v>
      </c>
      <c r="AY116" s="263" t="s">
        <v>134</v>
      </c>
    </row>
    <row r="117" s="11" customFormat="1">
      <c r="B117" s="232"/>
      <c r="C117" s="233"/>
      <c r="D117" s="234" t="s">
        <v>144</v>
      </c>
      <c r="E117" s="235" t="s">
        <v>21</v>
      </c>
      <c r="F117" s="236" t="s">
        <v>190</v>
      </c>
      <c r="G117" s="233"/>
      <c r="H117" s="237">
        <v>11.52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144</v>
      </c>
      <c r="AU117" s="243" t="s">
        <v>142</v>
      </c>
      <c r="AV117" s="11" t="s">
        <v>142</v>
      </c>
      <c r="AW117" s="11" t="s">
        <v>36</v>
      </c>
      <c r="AX117" s="11" t="s">
        <v>73</v>
      </c>
      <c r="AY117" s="243" t="s">
        <v>134</v>
      </c>
    </row>
    <row r="118" s="11" customFormat="1">
      <c r="B118" s="232"/>
      <c r="C118" s="233"/>
      <c r="D118" s="234" t="s">
        <v>144</v>
      </c>
      <c r="E118" s="235" t="s">
        <v>21</v>
      </c>
      <c r="F118" s="236" t="s">
        <v>191</v>
      </c>
      <c r="G118" s="233"/>
      <c r="H118" s="237">
        <v>1.8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144</v>
      </c>
      <c r="AU118" s="243" t="s">
        <v>142</v>
      </c>
      <c r="AV118" s="11" t="s">
        <v>142</v>
      </c>
      <c r="AW118" s="11" t="s">
        <v>36</v>
      </c>
      <c r="AX118" s="11" t="s">
        <v>73</v>
      </c>
      <c r="AY118" s="243" t="s">
        <v>134</v>
      </c>
    </row>
    <row r="119" s="13" customFormat="1">
      <c r="B119" s="264"/>
      <c r="C119" s="265"/>
      <c r="D119" s="234" t="s">
        <v>144</v>
      </c>
      <c r="E119" s="266" t="s">
        <v>21</v>
      </c>
      <c r="F119" s="267" t="s">
        <v>192</v>
      </c>
      <c r="G119" s="265"/>
      <c r="H119" s="268">
        <v>13.32</v>
      </c>
      <c r="I119" s="269"/>
      <c r="J119" s="265"/>
      <c r="K119" s="265"/>
      <c r="L119" s="270"/>
      <c r="M119" s="271"/>
      <c r="N119" s="272"/>
      <c r="O119" s="272"/>
      <c r="P119" s="272"/>
      <c r="Q119" s="272"/>
      <c r="R119" s="272"/>
      <c r="S119" s="272"/>
      <c r="T119" s="273"/>
      <c r="AT119" s="274" t="s">
        <v>144</v>
      </c>
      <c r="AU119" s="274" t="s">
        <v>142</v>
      </c>
      <c r="AV119" s="13" t="s">
        <v>141</v>
      </c>
      <c r="AW119" s="13" t="s">
        <v>36</v>
      </c>
      <c r="AX119" s="13" t="s">
        <v>81</v>
      </c>
      <c r="AY119" s="274" t="s">
        <v>134</v>
      </c>
    </row>
    <row r="120" s="1" customFormat="1" ht="14.4" customHeight="1">
      <c r="B120" s="45"/>
      <c r="C120" s="244" t="s">
        <v>193</v>
      </c>
      <c r="D120" s="244" t="s">
        <v>168</v>
      </c>
      <c r="E120" s="245" t="s">
        <v>194</v>
      </c>
      <c r="F120" s="246" t="s">
        <v>195</v>
      </c>
      <c r="G120" s="247" t="s">
        <v>139</v>
      </c>
      <c r="H120" s="248">
        <v>14.651999999999999</v>
      </c>
      <c r="I120" s="249"/>
      <c r="J120" s="250">
        <f>ROUND(I120*H120,2)</f>
        <v>0</v>
      </c>
      <c r="K120" s="246" t="s">
        <v>140</v>
      </c>
      <c r="L120" s="251"/>
      <c r="M120" s="252" t="s">
        <v>21</v>
      </c>
      <c r="N120" s="253" t="s">
        <v>45</v>
      </c>
      <c r="O120" s="46"/>
      <c r="P120" s="229">
        <f>O120*H120</f>
        <v>0</v>
      </c>
      <c r="Q120" s="229">
        <v>0.00040000000000000002</v>
      </c>
      <c r="R120" s="229">
        <f>Q120*H120</f>
        <v>0.0058608000000000002</v>
      </c>
      <c r="S120" s="229">
        <v>0</v>
      </c>
      <c r="T120" s="230">
        <f>S120*H120</f>
        <v>0</v>
      </c>
      <c r="AR120" s="23" t="s">
        <v>172</v>
      </c>
      <c r="AT120" s="23" t="s">
        <v>168</v>
      </c>
      <c r="AU120" s="23" t="s">
        <v>142</v>
      </c>
      <c r="AY120" s="23" t="s">
        <v>134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142</v>
      </c>
      <c r="BK120" s="231">
        <f>ROUND(I120*H120,2)</f>
        <v>0</v>
      </c>
      <c r="BL120" s="23" t="s">
        <v>141</v>
      </c>
      <c r="BM120" s="23" t="s">
        <v>196</v>
      </c>
    </row>
    <row r="121" s="11" customFormat="1">
      <c r="B121" s="232"/>
      <c r="C121" s="233"/>
      <c r="D121" s="234" t="s">
        <v>144</v>
      </c>
      <c r="E121" s="233"/>
      <c r="F121" s="236" t="s">
        <v>197</v>
      </c>
      <c r="G121" s="233"/>
      <c r="H121" s="237">
        <v>14.651999999999999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144</v>
      </c>
      <c r="AU121" s="243" t="s">
        <v>142</v>
      </c>
      <c r="AV121" s="11" t="s">
        <v>142</v>
      </c>
      <c r="AW121" s="11" t="s">
        <v>6</v>
      </c>
      <c r="AX121" s="11" t="s">
        <v>81</v>
      </c>
      <c r="AY121" s="243" t="s">
        <v>134</v>
      </c>
    </row>
    <row r="122" s="1" customFormat="1" ht="14.4" customHeight="1">
      <c r="B122" s="45"/>
      <c r="C122" s="220" t="s">
        <v>198</v>
      </c>
      <c r="D122" s="220" t="s">
        <v>136</v>
      </c>
      <c r="E122" s="221" t="s">
        <v>199</v>
      </c>
      <c r="F122" s="222" t="s">
        <v>200</v>
      </c>
      <c r="G122" s="223" t="s">
        <v>139</v>
      </c>
      <c r="H122" s="224">
        <v>207.93000000000001</v>
      </c>
      <c r="I122" s="225"/>
      <c r="J122" s="226">
        <f>ROUND(I122*H122,2)</f>
        <v>0</v>
      </c>
      <c r="K122" s="222" t="s">
        <v>140</v>
      </c>
      <c r="L122" s="71"/>
      <c r="M122" s="227" t="s">
        <v>21</v>
      </c>
      <c r="N122" s="228" t="s">
        <v>45</v>
      </c>
      <c r="O122" s="46"/>
      <c r="P122" s="229">
        <f>O122*H122</f>
        <v>0</v>
      </c>
      <c r="Q122" s="229">
        <v>0.0054599999999999996</v>
      </c>
      <c r="R122" s="229">
        <f>Q122*H122</f>
        <v>1.1352978</v>
      </c>
      <c r="S122" s="229">
        <v>0</v>
      </c>
      <c r="T122" s="230">
        <f>S122*H122</f>
        <v>0</v>
      </c>
      <c r="AR122" s="23" t="s">
        <v>141</v>
      </c>
      <c r="AT122" s="23" t="s">
        <v>136</v>
      </c>
      <c r="AU122" s="23" t="s">
        <v>142</v>
      </c>
      <c r="AY122" s="23" t="s">
        <v>134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142</v>
      </c>
      <c r="BK122" s="231">
        <f>ROUND(I122*H122,2)</f>
        <v>0</v>
      </c>
      <c r="BL122" s="23" t="s">
        <v>141</v>
      </c>
      <c r="BM122" s="23" t="s">
        <v>201</v>
      </c>
    </row>
    <row r="123" s="12" customFormat="1">
      <c r="B123" s="254"/>
      <c r="C123" s="255"/>
      <c r="D123" s="234" t="s">
        <v>144</v>
      </c>
      <c r="E123" s="256" t="s">
        <v>21</v>
      </c>
      <c r="F123" s="257" t="s">
        <v>202</v>
      </c>
      <c r="G123" s="255"/>
      <c r="H123" s="256" t="s">
        <v>21</v>
      </c>
      <c r="I123" s="258"/>
      <c r="J123" s="255"/>
      <c r="K123" s="255"/>
      <c r="L123" s="259"/>
      <c r="M123" s="260"/>
      <c r="N123" s="261"/>
      <c r="O123" s="261"/>
      <c r="P123" s="261"/>
      <c r="Q123" s="261"/>
      <c r="R123" s="261"/>
      <c r="S123" s="261"/>
      <c r="T123" s="262"/>
      <c r="AT123" s="263" t="s">
        <v>144</v>
      </c>
      <c r="AU123" s="263" t="s">
        <v>142</v>
      </c>
      <c r="AV123" s="12" t="s">
        <v>81</v>
      </c>
      <c r="AW123" s="12" t="s">
        <v>36</v>
      </c>
      <c r="AX123" s="12" t="s">
        <v>73</v>
      </c>
      <c r="AY123" s="263" t="s">
        <v>134</v>
      </c>
    </row>
    <row r="124" s="11" customFormat="1">
      <c r="B124" s="232"/>
      <c r="C124" s="233"/>
      <c r="D124" s="234" t="s">
        <v>144</v>
      </c>
      <c r="E124" s="235" t="s">
        <v>21</v>
      </c>
      <c r="F124" s="236" t="s">
        <v>203</v>
      </c>
      <c r="G124" s="233"/>
      <c r="H124" s="237">
        <v>94.469999999999999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144</v>
      </c>
      <c r="AU124" s="243" t="s">
        <v>142</v>
      </c>
      <c r="AV124" s="11" t="s">
        <v>142</v>
      </c>
      <c r="AW124" s="11" t="s">
        <v>36</v>
      </c>
      <c r="AX124" s="11" t="s">
        <v>73</v>
      </c>
      <c r="AY124" s="243" t="s">
        <v>134</v>
      </c>
    </row>
    <row r="125" s="11" customFormat="1">
      <c r="B125" s="232"/>
      <c r="C125" s="233"/>
      <c r="D125" s="234" t="s">
        <v>144</v>
      </c>
      <c r="E125" s="235" t="s">
        <v>21</v>
      </c>
      <c r="F125" s="236" t="s">
        <v>204</v>
      </c>
      <c r="G125" s="233"/>
      <c r="H125" s="237">
        <v>6.3300000000000001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144</v>
      </c>
      <c r="AU125" s="243" t="s">
        <v>142</v>
      </c>
      <c r="AV125" s="11" t="s">
        <v>142</v>
      </c>
      <c r="AW125" s="11" t="s">
        <v>36</v>
      </c>
      <c r="AX125" s="11" t="s">
        <v>73</v>
      </c>
      <c r="AY125" s="243" t="s">
        <v>134</v>
      </c>
    </row>
    <row r="126" s="11" customFormat="1">
      <c r="B126" s="232"/>
      <c r="C126" s="233"/>
      <c r="D126" s="234" t="s">
        <v>144</v>
      </c>
      <c r="E126" s="235" t="s">
        <v>21</v>
      </c>
      <c r="F126" s="236" t="s">
        <v>205</v>
      </c>
      <c r="G126" s="233"/>
      <c r="H126" s="237">
        <v>3.8999999999999999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144</v>
      </c>
      <c r="AU126" s="243" t="s">
        <v>142</v>
      </c>
      <c r="AV126" s="11" t="s">
        <v>142</v>
      </c>
      <c r="AW126" s="11" t="s">
        <v>36</v>
      </c>
      <c r="AX126" s="11" t="s">
        <v>73</v>
      </c>
      <c r="AY126" s="243" t="s">
        <v>134</v>
      </c>
    </row>
    <row r="127" s="12" customFormat="1">
      <c r="B127" s="254"/>
      <c r="C127" s="255"/>
      <c r="D127" s="234" t="s">
        <v>144</v>
      </c>
      <c r="E127" s="256" t="s">
        <v>21</v>
      </c>
      <c r="F127" s="257" t="s">
        <v>206</v>
      </c>
      <c r="G127" s="255"/>
      <c r="H127" s="256" t="s">
        <v>21</v>
      </c>
      <c r="I127" s="258"/>
      <c r="J127" s="255"/>
      <c r="K127" s="255"/>
      <c r="L127" s="259"/>
      <c r="M127" s="260"/>
      <c r="N127" s="261"/>
      <c r="O127" s="261"/>
      <c r="P127" s="261"/>
      <c r="Q127" s="261"/>
      <c r="R127" s="261"/>
      <c r="S127" s="261"/>
      <c r="T127" s="262"/>
      <c r="AT127" s="263" t="s">
        <v>144</v>
      </c>
      <c r="AU127" s="263" t="s">
        <v>142</v>
      </c>
      <c r="AV127" s="12" t="s">
        <v>81</v>
      </c>
      <c r="AW127" s="12" t="s">
        <v>36</v>
      </c>
      <c r="AX127" s="12" t="s">
        <v>73</v>
      </c>
      <c r="AY127" s="263" t="s">
        <v>134</v>
      </c>
    </row>
    <row r="128" s="11" customFormat="1">
      <c r="B128" s="232"/>
      <c r="C128" s="233"/>
      <c r="D128" s="234" t="s">
        <v>144</v>
      </c>
      <c r="E128" s="235" t="s">
        <v>21</v>
      </c>
      <c r="F128" s="236" t="s">
        <v>203</v>
      </c>
      <c r="G128" s="233"/>
      <c r="H128" s="237">
        <v>94.469999999999999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144</v>
      </c>
      <c r="AU128" s="243" t="s">
        <v>142</v>
      </c>
      <c r="AV128" s="11" t="s">
        <v>142</v>
      </c>
      <c r="AW128" s="11" t="s">
        <v>36</v>
      </c>
      <c r="AX128" s="11" t="s">
        <v>73</v>
      </c>
      <c r="AY128" s="243" t="s">
        <v>134</v>
      </c>
    </row>
    <row r="129" s="11" customFormat="1">
      <c r="B129" s="232"/>
      <c r="C129" s="233"/>
      <c r="D129" s="234" t="s">
        <v>144</v>
      </c>
      <c r="E129" s="235" t="s">
        <v>21</v>
      </c>
      <c r="F129" s="236" t="s">
        <v>207</v>
      </c>
      <c r="G129" s="233"/>
      <c r="H129" s="237">
        <v>4.8600000000000003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144</v>
      </c>
      <c r="AU129" s="243" t="s">
        <v>142</v>
      </c>
      <c r="AV129" s="11" t="s">
        <v>142</v>
      </c>
      <c r="AW129" s="11" t="s">
        <v>36</v>
      </c>
      <c r="AX129" s="11" t="s">
        <v>73</v>
      </c>
      <c r="AY129" s="243" t="s">
        <v>134</v>
      </c>
    </row>
    <row r="130" s="11" customFormat="1">
      <c r="B130" s="232"/>
      <c r="C130" s="233"/>
      <c r="D130" s="234" t="s">
        <v>144</v>
      </c>
      <c r="E130" s="235" t="s">
        <v>21</v>
      </c>
      <c r="F130" s="236" t="s">
        <v>205</v>
      </c>
      <c r="G130" s="233"/>
      <c r="H130" s="237">
        <v>3.8999999999999999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144</v>
      </c>
      <c r="AU130" s="243" t="s">
        <v>142</v>
      </c>
      <c r="AV130" s="11" t="s">
        <v>142</v>
      </c>
      <c r="AW130" s="11" t="s">
        <v>36</v>
      </c>
      <c r="AX130" s="11" t="s">
        <v>73</v>
      </c>
      <c r="AY130" s="243" t="s">
        <v>134</v>
      </c>
    </row>
    <row r="131" s="13" customFormat="1">
      <c r="B131" s="264"/>
      <c r="C131" s="265"/>
      <c r="D131" s="234" t="s">
        <v>144</v>
      </c>
      <c r="E131" s="266" t="s">
        <v>21</v>
      </c>
      <c r="F131" s="267" t="s">
        <v>192</v>
      </c>
      <c r="G131" s="265"/>
      <c r="H131" s="268">
        <v>207.93000000000001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AT131" s="274" t="s">
        <v>144</v>
      </c>
      <c r="AU131" s="274" t="s">
        <v>142</v>
      </c>
      <c r="AV131" s="13" t="s">
        <v>141</v>
      </c>
      <c r="AW131" s="13" t="s">
        <v>36</v>
      </c>
      <c r="AX131" s="13" t="s">
        <v>81</v>
      </c>
      <c r="AY131" s="274" t="s">
        <v>134</v>
      </c>
    </row>
    <row r="132" s="1" customFormat="1" ht="22.8" customHeight="1">
      <c r="B132" s="45"/>
      <c r="C132" s="220" t="s">
        <v>208</v>
      </c>
      <c r="D132" s="220" t="s">
        <v>136</v>
      </c>
      <c r="E132" s="221" t="s">
        <v>209</v>
      </c>
      <c r="F132" s="222" t="s">
        <v>210</v>
      </c>
      <c r="G132" s="223" t="s">
        <v>139</v>
      </c>
      <c r="H132" s="224">
        <v>415.86000000000001</v>
      </c>
      <c r="I132" s="225"/>
      <c r="J132" s="226">
        <f>ROUND(I132*H132,2)</f>
        <v>0</v>
      </c>
      <c r="K132" s="222" t="s">
        <v>140</v>
      </c>
      <c r="L132" s="71"/>
      <c r="M132" s="227" t="s">
        <v>21</v>
      </c>
      <c r="N132" s="228" t="s">
        <v>45</v>
      </c>
      <c r="O132" s="46"/>
      <c r="P132" s="229">
        <f>O132*H132</f>
        <v>0</v>
      </c>
      <c r="Q132" s="229">
        <v>0.0020999999999999999</v>
      </c>
      <c r="R132" s="229">
        <f>Q132*H132</f>
        <v>0.87330600000000003</v>
      </c>
      <c r="S132" s="229">
        <v>0</v>
      </c>
      <c r="T132" s="230">
        <f>S132*H132</f>
        <v>0</v>
      </c>
      <c r="AR132" s="23" t="s">
        <v>141</v>
      </c>
      <c r="AT132" s="23" t="s">
        <v>136</v>
      </c>
      <c r="AU132" s="23" t="s">
        <v>142</v>
      </c>
      <c r="AY132" s="23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142</v>
      </c>
      <c r="BK132" s="231">
        <f>ROUND(I132*H132,2)</f>
        <v>0</v>
      </c>
      <c r="BL132" s="23" t="s">
        <v>141</v>
      </c>
      <c r="BM132" s="23" t="s">
        <v>211</v>
      </c>
    </row>
    <row r="133" s="1" customFormat="1" ht="22.8" customHeight="1">
      <c r="B133" s="45"/>
      <c r="C133" s="220" t="s">
        <v>212</v>
      </c>
      <c r="D133" s="220" t="s">
        <v>136</v>
      </c>
      <c r="E133" s="221" t="s">
        <v>213</v>
      </c>
      <c r="F133" s="222" t="s">
        <v>214</v>
      </c>
      <c r="G133" s="223" t="s">
        <v>139</v>
      </c>
      <c r="H133" s="224">
        <v>96.799999999999997</v>
      </c>
      <c r="I133" s="225"/>
      <c r="J133" s="226">
        <f>ROUND(I133*H133,2)</f>
        <v>0</v>
      </c>
      <c r="K133" s="222" t="s">
        <v>140</v>
      </c>
      <c r="L133" s="71"/>
      <c r="M133" s="227" t="s">
        <v>21</v>
      </c>
      <c r="N133" s="228" t="s">
        <v>45</v>
      </c>
      <c r="O133" s="46"/>
      <c r="P133" s="229">
        <f>O133*H133</f>
        <v>0</v>
      </c>
      <c r="Q133" s="229">
        <v>0.0082500000000000004</v>
      </c>
      <c r="R133" s="229">
        <f>Q133*H133</f>
        <v>0.79859999999999998</v>
      </c>
      <c r="S133" s="229">
        <v>0</v>
      </c>
      <c r="T133" s="230">
        <f>S133*H133</f>
        <v>0</v>
      </c>
      <c r="AR133" s="23" t="s">
        <v>141</v>
      </c>
      <c r="AT133" s="23" t="s">
        <v>136</v>
      </c>
      <c r="AU133" s="23" t="s">
        <v>142</v>
      </c>
      <c r="AY133" s="23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142</v>
      </c>
      <c r="BK133" s="231">
        <f>ROUND(I133*H133,2)</f>
        <v>0</v>
      </c>
      <c r="BL133" s="23" t="s">
        <v>141</v>
      </c>
      <c r="BM133" s="23" t="s">
        <v>215</v>
      </c>
    </row>
    <row r="134" s="12" customFormat="1">
      <c r="B134" s="254"/>
      <c r="C134" s="255"/>
      <c r="D134" s="234" t="s">
        <v>144</v>
      </c>
      <c r="E134" s="256" t="s">
        <v>21</v>
      </c>
      <c r="F134" s="257" t="s">
        <v>216</v>
      </c>
      <c r="G134" s="255"/>
      <c r="H134" s="256" t="s">
        <v>21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144</v>
      </c>
      <c r="AU134" s="263" t="s">
        <v>142</v>
      </c>
      <c r="AV134" s="12" t="s">
        <v>81</v>
      </c>
      <c r="AW134" s="12" t="s">
        <v>36</v>
      </c>
      <c r="AX134" s="12" t="s">
        <v>73</v>
      </c>
      <c r="AY134" s="263" t="s">
        <v>134</v>
      </c>
    </row>
    <row r="135" s="11" customFormat="1">
      <c r="B135" s="232"/>
      <c r="C135" s="233"/>
      <c r="D135" s="234" t="s">
        <v>144</v>
      </c>
      <c r="E135" s="235" t="s">
        <v>21</v>
      </c>
      <c r="F135" s="236" t="s">
        <v>217</v>
      </c>
      <c r="G135" s="233"/>
      <c r="H135" s="237">
        <v>48.399999999999999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144</v>
      </c>
      <c r="AU135" s="243" t="s">
        <v>142</v>
      </c>
      <c r="AV135" s="11" t="s">
        <v>142</v>
      </c>
      <c r="AW135" s="11" t="s">
        <v>36</v>
      </c>
      <c r="AX135" s="11" t="s">
        <v>73</v>
      </c>
      <c r="AY135" s="243" t="s">
        <v>134</v>
      </c>
    </row>
    <row r="136" s="12" customFormat="1">
      <c r="B136" s="254"/>
      <c r="C136" s="255"/>
      <c r="D136" s="234" t="s">
        <v>144</v>
      </c>
      <c r="E136" s="256" t="s">
        <v>21</v>
      </c>
      <c r="F136" s="257" t="s">
        <v>218</v>
      </c>
      <c r="G136" s="255"/>
      <c r="H136" s="256" t="s">
        <v>21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AT136" s="263" t="s">
        <v>144</v>
      </c>
      <c r="AU136" s="263" t="s">
        <v>142</v>
      </c>
      <c r="AV136" s="12" t="s">
        <v>81</v>
      </c>
      <c r="AW136" s="12" t="s">
        <v>36</v>
      </c>
      <c r="AX136" s="12" t="s">
        <v>73</v>
      </c>
      <c r="AY136" s="263" t="s">
        <v>134</v>
      </c>
    </row>
    <row r="137" s="11" customFormat="1">
      <c r="B137" s="232"/>
      <c r="C137" s="233"/>
      <c r="D137" s="234" t="s">
        <v>144</v>
      </c>
      <c r="E137" s="235" t="s">
        <v>21</v>
      </c>
      <c r="F137" s="236" t="s">
        <v>217</v>
      </c>
      <c r="G137" s="233"/>
      <c r="H137" s="237">
        <v>48.399999999999999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144</v>
      </c>
      <c r="AU137" s="243" t="s">
        <v>142</v>
      </c>
      <c r="AV137" s="11" t="s">
        <v>142</v>
      </c>
      <c r="AW137" s="11" t="s">
        <v>36</v>
      </c>
      <c r="AX137" s="11" t="s">
        <v>73</v>
      </c>
      <c r="AY137" s="243" t="s">
        <v>134</v>
      </c>
    </row>
    <row r="138" s="13" customFormat="1">
      <c r="B138" s="264"/>
      <c r="C138" s="265"/>
      <c r="D138" s="234" t="s">
        <v>144</v>
      </c>
      <c r="E138" s="266" t="s">
        <v>21</v>
      </c>
      <c r="F138" s="267" t="s">
        <v>192</v>
      </c>
      <c r="G138" s="265"/>
      <c r="H138" s="268">
        <v>96.799999999999997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AT138" s="274" t="s">
        <v>144</v>
      </c>
      <c r="AU138" s="274" t="s">
        <v>142</v>
      </c>
      <c r="AV138" s="13" t="s">
        <v>141</v>
      </c>
      <c r="AW138" s="13" t="s">
        <v>36</v>
      </c>
      <c r="AX138" s="13" t="s">
        <v>81</v>
      </c>
      <c r="AY138" s="274" t="s">
        <v>134</v>
      </c>
    </row>
    <row r="139" s="1" customFormat="1" ht="14.4" customHeight="1">
      <c r="B139" s="45"/>
      <c r="C139" s="244" t="s">
        <v>10</v>
      </c>
      <c r="D139" s="244" t="s">
        <v>168</v>
      </c>
      <c r="E139" s="245" t="s">
        <v>219</v>
      </c>
      <c r="F139" s="246" t="s">
        <v>220</v>
      </c>
      <c r="G139" s="247" t="s">
        <v>139</v>
      </c>
      <c r="H139" s="248">
        <v>98.736000000000004</v>
      </c>
      <c r="I139" s="249"/>
      <c r="J139" s="250">
        <f>ROUND(I139*H139,2)</f>
        <v>0</v>
      </c>
      <c r="K139" s="246" t="s">
        <v>140</v>
      </c>
      <c r="L139" s="251"/>
      <c r="M139" s="252" t="s">
        <v>21</v>
      </c>
      <c r="N139" s="253" t="s">
        <v>45</v>
      </c>
      <c r="O139" s="46"/>
      <c r="P139" s="229">
        <f>O139*H139</f>
        <v>0</v>
      </c>
      <c r="Q139" s="229">
        <v>0.0011999999999999999</v>
      </c>
      <c r="R139" s="229">
        <f>Q139*H139</f>
        <v>0.1184832</v>
      </c>
      <c r="S139" s="229">
        <v>0</v>
      </c>
      <c r="T139" s="230">
        <f>S139*H139</f>
        <v>0</v>
      </c>
      <c r="AR139" s="23" t="s">
        <v>172</v>
      </c>
      <c r="AT139" s="23" t="s">
        <v>168</v>
      </c>
      <c r="AU139" s="23" t="s">
        <v>142</v>
      </c>
      <c r="AY139" s="23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142</v>
      </c>
      <c r="BK139" s="231">
        <f>ROUND(I139*H139,2)</f>
        <v>0</v>
      </c>
      <c r="BL139" s="23" t="s">
        <v>141</v>
      </c>
      <c r="BM139" s="23" t="s">
        <v>221</v>
      </c>
    </row>
    <row r="140" s="11" customFormat="1">
      <c r="B140" s="232"/>
      <c r="C140" s="233"/>
      <c r="D140" s="234" t="s">
        <v>144</v>
      </c>
      <c r="E140" s="233"/>
      <c r="F140" s="236" t="s">
        <v>222</v>
      </c>
      <c r="G140" s="233"/>
      <c r="H140" s="237">
        <v>98.736000000000004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144</v>
      </c>
      <c r="AU140" s="243" t="s">
        <v>142</v>
      </c>
      <c r="AV140" s="11" t="s">
        <v>142</v>
      </c>
      <c r="AW140" s="11" t="s">
        <v>6</v>
      </c>
      <c r="AX140" s="11" t="s">
        <v>81</v>
      </c>
      <c r="AY140" s="243" t="s">
        <v>134</v>
      </c>
    </row>
    <row r="141" s="1" customFormat="1" ht="22.8" customHeight="1">
      <c r="B141" s="45"/>
      <c r="C141" s="220" t="s">
        <v>223</v>
      </c>
      <c r="D141" s="220" t="s">
        <v>136</v>
      </c>
      <c r="E141" s="221" t="s">
        <v>224</v>
      </c>
      <c r="F141" s="222" t="s">
        <v>225</v>
      </c>
      <c r="G141" s="223" t="s">
        <v>139</v>
      </c>
      <c r="H141" s="224">
        <v>43.859999999999999</v>
      </c>
      <c r="I141" s="225"/>
      <c r="J141" s="226">
        <f>ROUND(I141*H141,2)</f>
        <v>0</v>
      </c>
      <c r="K141" s="222" t="s">
        <v>140</v>
      </c>
      <c r="L141" s="71"/>
      <c r="M141" s="227" t="s">
        <v>21</v>
      </c>
      <c r="N141" s="228" t="s">
        <v>45</v>
      </c>
      <c r="O141" s="46"/>
      <c r="P141" s="229">
        <f>O141*H141</f>
        <v>0</v>
      </c>
      <c r="Q141" s="229">
        <v>0.0082500000000000004</v>
      </c>
      <c r="R141" s="229">
        <f>Q141*H141</f>
        <v>0.36184500000000003</v>
      </c>
      <c r="S141" s="229">
        <v>0</v>
      </c>
      <c r="T141" s="230">
        <f>S141*H141</f>
        <v>0</v>
      </c>
      <c r="AR141" s="23" t="s">
        <v>141</v>
      </c>
      <c r="AT141" s="23" t="s">
        <v>136</v>
      </c>
      <c r="AU141" s="23" t="s">
        <v>142</v>
      </c>
      <c r="AY141" s="23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142</v>
      </c>
      <c r="BK141" s="231">
        <f>ROUND(I141*H141,2)</f>
        <v>0</v>
      </c>
      <c r="BL141" s="23" t="s">
        <v>141</v>
      </c>
      <c r="BM141" s="23" t="s">
        <v>226</v>
      </c>
    </row>
    <row r="142" s="12" customFormat="1">
      <c r="B142" s="254"/>
      <c r="C142" s="255"/>
      <c r="D142" s="234" t="s">
        <v>144</v>
      </c>
      <c r="E142" s="256" t="s">
        <v>21</v>
      </c>
      <c r="F142" s="257" t="s">
        <v>189</v>
      </c>
      <c r="G142" s="255"/>
      <c r="H142" s="256" t="s">
        <v>21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144</v>
      </c>
      <c r="AU142" s="263" t="s">
        <v>142</v>
      </c>
      <c r="AV142" s="12" t="s">
        <v>81</v>
      </c>
      <c r="AW142" s="12" t="s">
        <v>36</v>
      </c>
      <c r="AX142" s="12" t="s">
        <v>73</v>
      </c>
      <c r="AY142" s="263" t="s">
        <v>134</v>
      </c>
    </row>
    <row r="143" s="11" customFormat="1">
      <c r="B143" s="232"/>
      <c r="C143" s="233"/>
      <c r="D143" s="234" t="s">
        <v>144</v>
      </c>
      <c r="E143" s="235" t="s">
        <v>21</v>
      </c>
      <c r="F143" s="236" t="s">
        <v>227</v>
      </c>
      <c r="G143" s="233"/>
      <c r="H143" s="237">
        <v>43.859999999999999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144</v>
      </c>
      <c r="AU143" s="243" t="s">
        <v>142</v>
      </c>
      <c r="AV143" s="11" t="s">
        <v>142</v>
      </c>
      <c r="AW143" s="11" t="s">
        <v>36</v>
      </c>
      <c r="AX143" s="11" t="s">
        <v>81</v>
      </c>
      <c r="AY143" s="243" t="s">
        <v>134</v>
      </c>
    </row>
    <row r="144" s="1" customFormat="1" ht="14.4" customHeight="1">
      <c r="B144" s="45"/>
      <c r="C144" s="244" t="s">
        <v>228</v>
      </c>
      <c r="D144" s="244" t="s">
        <v>168</v>
      </c>
      <c r="E144" s="245" t="s">
        <v>229</v>
      </c>
      <c r="F144" s="246" t="s">
        <v>230</v>
      </c>
      <c r="G144" s="247" t="s">
        <v>139</v>
      </c>
      <c r="H144" s="248">
        <v>44.737000000000002</v>
      </c>
      <c r="I144" s="249"/>
      <c r="J144" s="250">
        <f>ROUND(I144*H144,2)</f>
        <v>0</v>
      </c>
      <c r="K144" s="246" t="s">
        <v>140</v>
      </c>
      <c r="L144" s="251"/>
      <c r="M144" s="252" t="s">
        <v>21</v>
      </c>
      <c r="N144" s="253" t="s">
        <v>45</v>
      </c>
      <c r="O144" s="46"/>
      <c r="P144" s="229">
        <f>O144*H144</f>
        <v>0</v>
      </c>
      <c r="Q144" s="229">
        <v>0.0013600000000000001</v>
      </c>
      <c r="R144" s="229">
        <f>Q144*H144</f>
        <v>0.060842320000000005</v>
      </c>
      <c r="S144" s="229">
        <v>0</v>
      </c>
      <c r="T144" s="230">
        <f>S144*H144</f>
        <v>0</v>
      </c>
      <c r="AR144" s="23" t="s">
        <v>172</v>
      </c>
      <c r="AT144" s="23" t="s">
        <v>168</v>
      </c>
      <c r="AU144" s="23" t="s">
        <v>142</v>
      </c>
      <c r="AY144" s="23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142</v>
      </c>
      <c r="BK144" s="231">
        <f>ROUND(I144*H144,2)</f>
        <v>0</v>
      </c>
      <c r="BL144" s="23" t="s">
        <v>141</v>
      </c>
      <c r="BM144" s="23" t="s">
        <v>231</v>
      </c>
    </row>
    <row r="145" s="11" customFormat="1">
      <c r="B145" s="232"/>
      <c r="C145" s="233"/>
      <c r="D145" s="234" t="s">
        <v>144</v>
      </c>
      <c r="E145" s="233"/>
      <c r="F145" s="236" t="s">
        <v>232</v>
      </c>
      <c r="G145" s="233"/>
      <c r="H145" s="237">
        <v>44.737000000000002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144</v>
      </c>
      <c r="AU145" s="243" t="s">
        <v>142</v>
      </c>
      <c r="AV145" s="11" t="s">
        <v>142</v>
      </c>
      <c r="AW145" s="11" t="s">
        <v>6</v>
      </c>
      <c r="AX145" s="11" t="s">
        <v>81</v>
      </c>
      <c r="AY145" s="243" t="s">
        <v>134</v>
      </c>
    </row>
    <row r="146" s="1" customFormat="1" ht="22.8" customHeight="1">
      <c r="B146" s="45"/>
      <c r="C146" s="220" t="s">
        <v>233</v>
      </c>
      <c r="D146" s="220" t="s">
        <v>136</v>
      </c>
      <c r="E146" s="221" t="s">
        <v>234</v>
      </c>
      <c r="F146" s="222" t="s">
        <v>235</v>
      </c>
      <c r="G146" s="223" t="s">
        <v>139</v>
      </c>
      <c r="H146" s="224">
        <v>716.245</v>
      </c>
      <c r="I146" s="225"/>
      <c r="J146" s="226">
        <f>ROUND(I146*H146,2)</f>
        <v>0</v>
      </c>
      <c r="K146" s="222" t="s">
        <v>140</v>
      </c>
      <c r="L146" s="71"/>
      <c r="M146" s="227" t="s">
        <v>21</v>
      </c>
      <c r="N146" s="228" t="s">
        <v>45</v>
      </c>
      <c r="O146" s="46"/>
      <c r="P146" s="229">
        <f>O146*H146</f>
        <v>0</v>
      </c>
      <c r="Q146" s="229">
        <v>0.0085000000000000006</v>
      </c>
      <c r="R146" s="229">
        <f>Q146*H146</f>
        <v>6.0880825000000005</v>
      </c>
      <c r="S146" s="229">
        <v>0</v>
      </c>
      <c r="T146" s="230">
        <f>S146*H146</f>
        <v>0</v>
      </c>
      <c r="AR146" s="23" t="s">
        <v>141</v>
      </c>
      <c r="AT146" s="23" t="s">
        <v>136</v>
      </c>
      <c r="AU146" s="23" t="s">
        <v>142</v>
      </c>
      <c r="AY146" s="23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142</v>
      </c>
      <c r="BK146" s="231">
        <f>ROUND(I146*H146,2)</f>
        <v>0</v>
      </c>
      <c r="BL146" s="23" t="s">
        <v>141</v>
      </c>
      <c r="BM146" s="23" t="s">
        <v>236</v>
      </c>
    </row>
    <row r="147" s="12" customFormat="1">
      <c r="B147" s="254"/>
      <c r="C147" s="255"/>
      <c r="D147" s="234" t="s">
        <v>144</v>
      </c>
      <c r="E147" s="256" t="s">
        <v>21</v>
      </c>
      <c r="F147" s="257" t="s">
        <v>216</v>
      </c>
      <c r="G147" s="255"/>
      <c r="H147" s="256" t="s">
        <v>21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144</v>
      </c>
      <c r="AU147" s="263" t="s">
        <v>142</v>
      </c>
      <c r="AV147" s="12" t="s">
        <v>81</v>
      </c>
      <c r="AW147" s="12" t="s">
        <v>36</v>
      </c>
      <c r="AX147" s="12" t="s">
        <v>73</v>
      </c>
      <c r="AY147" s="263" t="s">
        <v>134</v>
      </c>
    </row>
    <row r="148" s="11" customFormat="1">
      <c r="B148" s="232"/>
      <c r="C148" s="233"/>
      <c r="D148" s="234" t="s">
        <v>144</v>
      </c>
      <c r="E148" s="235" t="s">
        <v>21</v>
      </c>
      <c r="F148" s="236" t="s">
        <v>237</v>
      </c>
      <c r="G148" s="233"/>
      <c r="H148" s="237">
        <v>376.91000000000002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144</v>
      </c>
      <c r="AU148" s="243" t="s">
        <v>142</v>
      </c>
      <c r="AV148" s="11" t="s">
        <v>142</v>
      </c>
      <c r="AW148" s="11" t="s">
        <v>36</v>
      </c>
      <c r="AX148" s="11" t="s">
        <v>73</v>
      </c>
      <c r="AY148" s="243" t="s">
        <v>134</v>
      </c>
    </row>
    <row r="149" s="11" customFormat="1">
      <c r="B149" s="232"/>
      <c r="C149" s="233"/>
      <c r="D149" s="234" t="s">
        <v>144</v>
      </c>
      <c r="E149" s="235" t="s">
        <v>21</v>
      </c>
      <c r="F149" s="236" t="s">
        <v>238</v>
      </c>
      <c r="G149" s="233"/>
      <c r="H149" s="237">
        <v>-9.4499999999999993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144</v>
      </c>
      <c r="AU149" s="243" t="s">
        <v>142</v>
      </c>
      <c r="AV149" s="11" t="s">
        <v>142</v>
      </c>
      <c r="AW149" s="11" t="s">
        <v>36</v>
      </c>
      <c r="AX149" s="11" t="s">
        <v>73</v>
      </c>
      <c r="AY149" s="243" t="s">
        <v>134</v>
      </c>
    </row>
    <row r="150" s="12" customFormat="1">
      <c r="B150" s="254"/>
      <c r="C150" s="255"/>
      <c r="D150" s="234" t="s">
        <v>144</v>
      </c>
      <c r="E150" s="256" t="s">
        <v>21</v>
      </c>
      <c r="F150" s="257" t="s">
        <v>189</v>
      </c>
      <c r="G150" s="255"/>
      <c r="H150" s="256" t="s">
        <v>21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AT150" s="263" t="s">
        <v>144</v>
      </c>
      <c r="AU150" s="263" t="s">
        <v>142</v>
      </c>
      <c r="AV150" s="12" t="s">
        <v>81</v>
      </c>
      <c r="AW150" s="12" t="s">
        <v>36</v>
      </c>
      <c r="AX150" s="12" t="s">
        <v>73</v>
      </c>
      <c r="AY150" s="263" t="s">
        <v>134</v>
      </c>
    </row>
    <row r="151" s="11" customFormat="1">
      <c r="B151" s="232"/>
      <c r="C151" s="233"/>
      <c r="D151" s="234" t="s">
        <v>144</v>
      </c>
      <c r="E151" s="235" t="s">
        <v>21</v>
      </c>
      <c r="F151" s="236" t="s">
        <v>239</v>
      </c>
      <c r="G151" s="233"/>
      <c r="H151" s="237">
        <v>303.42500000000001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144</v>
      </c>
      <c r="AU151" s="243" t="s">
        <v>142</v>
      </c>
      <c r="AV151" s="11" t="s">
        <v>142</v>
      </c>
      <c r="AW151" s="11" t="s">
        <v>36</v>
      </c>
      <c r="AX151" s="11" t="s">
        <v>73</v>
      </c>
      <c r="AY151" s="243" t="s">
        <v>134</v>
      </c>
    </row>
    <row r="152" s="11" customFormat="1">
      <c r="B152" s="232"/>
      <c r="C152" s="233"/>
      <c r="D152" s="234" t="s">
        <v>144</v>
      </c>
      <c r="E152" s="235" t="s">
        <v>21</v>
      </c>
      <c r="F152" s="236" t="s">
        <v>240</v>
      </c>
      <c r="G152" s="233"/>
      <c r="H152" s="237">
        <v>45.359999999999999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144</v>
      </c>
      <c r="AU152" s="243" t="s">
        <v>142</v>
      </c>
      <c r="AV152" s="11" t="s">
        <v>142</v>
      </c>
      <c r="AW152" s="11" t="s">
        <v>36</v>
      </c>
      <c r="AX152" s="11" t="s">
        <v>73</v>
      </c>
      <c r="AY152" s="243" t="s">
        <v>134</v>
      </c>
    </row>
    <row r="153" s="13" customFormat="1">
      <c r="B153" s="264"/>
      <c r="C153" s="265"/>
      <c r="D153" s="234" t="s">
        <v>144</v>
      </c>
      <c r="E153" s="266" t="s">
        <v>21</v>
      </c>
      <c r="F153" s="267" t="s">
        <v>192</v>
      </c>
      <c r="G153" s="265"/>
      <c r="H153" s="268">
        <v>716.245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AT153" s="274" t="s">
        <v>144</v>
      </c>
      <c r="AU153" s="274" t="s">
        <v>142</v>
      </c>
      <c r="AV153" s="13" t="s">
        <v>141</v>
      </c>
      <c r="AW153" s="13" t="s">
        <v>36</v>
      </c>
      <c r="AX153" s="13" t="s">
        <v>81</v>
      </c>
      <c r="AY153" s="274" t="s">
        <v>134</v>
      </c>
    </row>
    <row r="154" s="1" customFormat="1" ht="14.4" customHeight="1">
      <c r="B154" s="45"/>
      <c r="C154" s="244" t="s">
        <v>241</v>
      </c>
      <c r="D154" s="244" t="s">
        <v>168</v>
      </c>
      <c r="E154" s="245" t="s">
        <v>242</v>
      </c>
      <c r="F154" s="246" t="s">
        <v>243</v>
      </c>
      <c r="G154" s="247" t="s">
        <v>139</v>
      </c>
      <c r="H154" s="248">
        <v>730.57000000000005</v>
      </c>
      <c r="I154" s="249"/>
      <c r="J154" s="250">
        <f>ROUND(I154*H154,2)</f>
        <v>0</v>
      </c>
      <c r="K154" s="246" t="s">
        <v>140</v>
      </c>
      <c r="L154" s="251"/>
      <c r="M154" s="252" t="s">
        <v>21</v>
      </c>
      <c r="N154" s="253" t="s">
        <v>45</v>
      </c>
      <c r="O154" s="46"/>
      <c r="P154" s="229">
        <f>O154*H154</f>
        <v>0</v>
      </c>
      <c r="Q154" s="229">
        <v>0.0025500000000000002</v>
      </c>
      <c r="R154" s="229">
        <f>Q154*H154</f>
        <v>1.8629535000000002</v>
      </c>
      <c r="S154" s="229">
        <v>0</v>
      </c>
      <c r="T154" s="230">
        <f>S154*H154</f>
        <v>0</v>
      </c>
      <c r="AR154" s="23" t="s">
        <v>172</v>
      </c>
      <c r="AT154" s="23" t="s">
        <v>168</v>
      </c>
      <c r="AU154" s="23" t="s">
        <v>142</v>
      </c>
      <c r="AY154" s="23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142</v>
      </c>
      <c r="BK154" s="231">
        <f>ROUND(I154*H154,2)</f>
        <v>0</v>
      </c>
      <c r="BL154" s="23" t="s">
        <v>141</v>
      </c>
      <c r="BM154" s="23" t="s">
        <v>244</v>
      </c>
    </row>
    <row r="155" s="11" customFormat="1">
      <c r="B155" s="232"/>
      <c r="C155" s="233"/>
      <c r="D155" s="234" t="s">
        <v>144</v>
      </c>
      <c r="E155" s="233"/>
      <c r="F155" s="236" t="s">
        <v>245</v>
      </c>
      <c r="G155" s="233"/>
      <c r="H155" s="237">
        <v>730.57000000000005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144</v>
      </c>
      <c r="AU155" s="243" t="s">
        <v>142</v>
      </c>
      <c r="AV155" s="11" t="s">
        <v>142</v>
      </c>
      <c r="AW155" s="11" t="s">
        <v>6</v>
      </c>
      <c r="AX155" s="11" t="s">
        <v>81</v>
      </c>
      <c r="AY155" s="243" t="s">
        <v>134</v>
      </c>
    </row>
    <row r="156" s="1" customFormat="1" ht="22.8" customHeight="1">
      <c r="B156" s="45"/>
      <c r="C156" s="220" t="s">
        <v>246</v>
      </c>
      <c r="D156" s="220" t="s">
        <v>136</v>
      </c>
      <c r="E156" s="221" t="s">
        <v>247</v>
      </c>
      <c r="F156" s="222" t="s">
        <v>248</v>
      </c>
      <c r="G156" s="223" t="s">
        <v>249</v>
      </c>
      <c r="H156" s="224">
        <v>454.5</v>
      </c>
      <c r="I156" s="225"/>
      <c r="J156" s="226">
        <f>ROUND(I156*H156,2)</f>
        <v>0</v>
      </c>
      <c r="K156" s="222" t="s">
        <v>140</v>
      </c>
      <c r="L156" s="71"/>
      <c r="M156" s="227" t="s">
        <v>21</v>
      </c>
      <c r="N156" s="228" t="s">
        <v>45</v>
      </c>
      <c r="O156" s="46"/>
      <c r="P156" s="229">
        <f>O156*H156</f>
        <v>0</v>
      </c>
      <c r="Q156" s="229">
        <v>0.0033899999999999998</v>
      </c>
      <c r="R156" s="229">
        <f>Q156*H156</f>
        <v>1.5407549999999999</v>
      </c>
      <c r="S156" s="229">
        <v>0</v>
      </c>
      <c r="T156" s="230">
        <f>S156*H156</f>
        <v>0</v>
      </c>
      <c r="AR156" s="23" t="s">
        <v>141</v>
      </c>
      <c r="AT156" s="23" t="s">
        <v>136</v>
      </c>
      <c r="AU156" s="23" t="s">
        <v>142</v>
      </c>
      <c r="AY156" s="23" t="s">
        <v>134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142</v>
      </c>
      <c r="BK156" s="231">
        <f>ROUND(I156*H156,2)</f>
        <v>0</v>
      </c>
      <c r="BL156" s="23" t="s">
        <v>141</v>
      </c>
      <c r="BM156" s="23" t="s">
        <v>250</v>
      </c>
    </row>
    <row r="157" s="12" customFormat="1">
      <c r="B157" s="254"/>
      <c r="C157" s="255"/>
      <c r="D157" s="234" t="s">
        <v>144</v>
      </c>
      <c r="E157" s="256" t="s">
        <v>21</v>
      </c>
      <c r="F157" s="257" t="s">
        <v>216</v>
      </c>
      <c r="G157" s="255"/>
      <c r="H157" s="256" t="s">
        <v>21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AT157" s="263" t="s">
        <v>144</v>
      </c>
      <c r="AU157" s="263" t="s">
        <v>142</v>
      </c>
      <c r="AV157" s="12" t="s">
        <v>81</v>
      </c>
      <c r="AW157" s="12" t="s">
        <v>36</v>
      </c>
      <c r="AX157" s="12" t="s">
        <v>73</v>
      </c>
      <c r="AY157" s="263" t="s">
        <v>134</v>
      </c>
    </row>
    <row r="158" s="11" customFormat="1">
      <c r="B158" s="232"/>
      <c r="C158" s="233"/>
      <c r="D158" s="234" t="s">
        <v>144</v>
      </c>
      <c r="E158" s="235" t="s">
        <v>21</v>
      </c>
      <c r="F158" s="236" t="s">
        <v>251</v>
      </c>
      <c r="G158" s="233"/>
      <c r="H158" s="237">
        <v>63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144</v>
      </c>
      <c r="AU158" s="243" t="s">
        <v>142</v>
      </c>
      <c r="AV158" s="11" t="s">
        <v>142</v>
      </c>
      <c r="AW158" s="11" t="s">
        <v>36</v>
      </c>
      <c r="AX158" s="11" t="s">
        <v>73</v>
      </c>
      <c r="AY158" s="243" t="s">
        <v>134</v>
      </c>
    </row>
    <row r="159" s="11" customFormat="1">
      <c r="B159" s="232"/>
      <c r="C159" s="233"/>
      <c r="D159" s="234" t="s">
        <v>144</v>
      </c>
      <c r="E159" s="235" t="s">
        <v>21</v>
      </c>
      <c r="F159" s="236" t="s">
        <v>252</v>
      </c>
      <c r="G159" s="233"/>
      <c r="H159" s="237">
        <v>175.5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144</v>
      </c>
      <c r="AU159" s="243" t="s">
        <v>142</v>
      </c>
      <c r="AV159" s="11" t="s">
        <v>142</v>
      </c>
      <c r="AW159" s="11" t="s">
        <v>36</v>
      </c>
      <c r="AX159" s="11" t="s">
        <v>73</v>
      </c>
      <c r="AY159" s="243" t="s">
        <v>134</v>
      </c>
    </row>
    <row r="160" s="12" customFormat="1">
      <c r="B160" s="254"/>
      <c r="C160" s="255"/>
      <c r="D160" s="234" t="s">
        <v>144</v>
      </c>
      <c r="E160" s="256" t="s">
        <v>21</v>
      </c>
      <c r="F160" s="257" t="s">
        <v>189</v>
      </c>
      <c r="G160" s="255"/>
      <c r="H160" s="256" t="s">
        <v>21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AT160" s="263" t="s">
        <v>144</v>
      </c>
      <c r="AU160" s="263" t="s">
        <v>142</v>
      </c>
      <c r="AV160" s="12" t="s">
        <v>81</v>
      </c>
      <c r="AW160" s="12" t="s">
        <v>36</v>
      </c>
      <c r="AX160" s="12" t="s">
        <v>73</v>
      </c>
      <c r="AY160" s="263" t="s">
        <v>134</v>
      </c>
    </row>
    <row r="161" s="11" customFormat="1">
      <c r="B161" s="232"/>
      <c r="C161" s="233"/>
      <c r="D161" s="234" t="s">
        <v>144</v>
      </c>
      <c r="E161" s="235" t="s">
        <v>21</v>
      </c>
      <c r="F161" s="236" t="s">
        <v>253</v>
      </c>
      <c r="G161" s="233"/>
      <c r="H161" s="237">
        <v>153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144</v>
      </c>
      <c r="AU161" s="243" t="s">
        <v>142</v>
      </c>
      <c r="AV161" s="11" t="s">
        <v>142</v>
      </c>
      <c r="AW161" s="11" t="s">
        <v>36</v>
      </c>
      <c r="AX161" s="11" t="s">
        <v>73</v>
      </c>
      <c r="AY161" s="243" t="s">
        <v>134</v>
      </c>
    </row>
    <row r="162" s="11" customFormat="1">
      <c r="B162" s="232"/>
      <c r="C162" s="233"/>
      <c r="D162" s="234" t="s">
        <v>144</v>
      </c>
      <c r="E162" s="235" t="s">
        <v>21</v>
      </c>
      <c r="F162" s="236" t="s">
        <v>254</v>
      </c>
      <c r="G162" s="233"/>
      <c r="H162" s="237">
        <v>63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144</v>
      </c>
      <c r="AU162" s="243" t="s">
        <v>142</v>
      </c>
      <c r="AV162" s="11" t="s">
        <v>142</v>
      </c>
      <c r="AW162" s="11" t="s">
        <v>36</v>
      </c>
      <c r="AX162" s="11" t="s">
        <v>73</v>
      </c>
      <c r="AY162" s="243" t="s">
        <v>134</v>
      </c>
    </row>
    <row r="163" s="13" customFormat="1">
      <c r="B163" s="264"/>
      <c r="C163" s="265"/>
      <c r="D163" s="234" t="s">
        <v>144</v>
      </c>
      <c r="E163" s="266" t="s">
        <v>21</v>
      </c>
      <c r="F163" s="267" t="s">
        <v>192</v>
      </c>
      <c r="G163" s="265"/>
      <c r="H163" s="268">
        <v>454.5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AT163" s="274" t="s">
        <v>144</v>
      </c>
      <c r="AU163" s="274" t="s">
        <v>142</v>
      </c>
      <c r="AV163" s="13" t="s">
        <v>141</v>
      </c>
      <c r="AW163" s="13" t="s">
        <v>36</v>
      </c>
      <c r="AX163" s="13" t="s">
        <v>81</v>
      </c>
      <c r="AY163" s="274" t="s">
        <v>134</v>
      </c>
    </row>
    <row r="164" s="1" customFormat="1" ht="14.4" customHeight="1">
      <c r="B164" s="45"/>
      <c r="C164" s="244" t="s">
        <v>9</v>
      </c>
      <c r="D164" s="244" t="s">
        <v>168</v>
      </c>
      <c r="E164" s="245" t="s">
        <v>255</v>
      </c>
      <c r="F164" s="246" t="s">
        <v>256</v>
      </c>
      <c r="G164" s="247" t="s">
        <v>139</v>
      </c>
      <c r="H164" s="248">
        <v>27.225000000000001</v>
      </c>
      <c r="I164" s="249"/>
      <c r="J164" s="250">
        <f>ROUND(I164*H164,2)</f>
        <v>0</v>
      </c>
      <c r="K164" s="246" t="s">
        <v>140</v>
      </c>
      <c r="L164" s="251"/>
      <c r="M164" s="252" t="s">
        <v>21</v>
      </c>
      <c r="N164" s="253" t="s">
        <v>45</v>
      </c>
      <c r="O164" s="46"/>
      <c r="P164" s="229">
        <f>O164*H164</f>
        <v>0</v>
      </c>
      <c r="Q164" s="229">
        <v>0.00059999999999999995</v>
      </c>
      <c r="R164" s="229">
        <f>Q164*H164</f>
        <v>0.016334999999999999</v>
      </c>
      <c r="S164" s="229">
        <v>0</v>
      </c>
      <c r="T164" s="230">
        <f>S164*H164</f>
        <v>0</v>
      </c>
      <c r="AR164" s="23" t="s">
        <v>172</v>
      </c>
      <c r="AT164" s="23" t="s">
        <v>168</v>
      </c>
      <c r="AU164" s="23" t="s">
        <v>142</v>
      </c>
      <c r="AY164" s="23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142</v>
      </c>
      <c r="BK164" s="231">
        <f>ROUND(I164*H164,2)</f>
        <v>0</v>
      </c>
      <c r="BL164" s="23" t="s">
        <v>141</v>
      </c>
      <c r="BM164" s="23" t="s">
        <v>257</v>
      </c>
    </row>
    <row r="165" s="11" customFormat="1">
      <c r="B165" s="232"/>
      <c r="C165" s="233"/>
      <c r="D165" s="234" t="s">
        <v>144</v>
      </c>
      <c r="E165" s="235" t="s">
        <v>21</v>
      </c>
      <c r="F165" s="236" t="s">
        <v>258</v>
      </c>
      <c r="G165" s="233"/>
      <c r="H165" s="237">
        <v>27.225000000000001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144</v>
      </c>
      <c r="AU165" s="243" t="s">
        <v>142</v>
      </c>
      <c r="AV165" s="11" t="s">
        <v>142</v>
      </c>
      <c r="AW165" s="11" t="s">
        <v>36</v>
      </c>
      <c r="AX165" s="11" t="s">
        <v>81</v>
      </c>
      <c r="AY165" s="243" t="s">
        <v>134</v>
      </c>
    </row>
    <row r="166" s="1" customFormat="1" ht="14.4" customHeight="1">
      <c r="B166" s="45"/>
      <c r="C166" s="244" t="s">
        <v>259</v>
      </c>
      <c r="D166" s="244" t="s">
        <v>168</v>
      </c>
      <c r="E166" s="245" t="s">
        <v>194</v>
      </c>
      <c r="F166" s="246" t="s">
        <v>195</v>
      </c>
      <c r="G166" s="247" t="s">
        <v>139</v>
      </c>
      <c r="H166" s="248">
        <v>82.125</v>
      </c>
      <c r="I166" s="249"/>
      <c r="J166" s="250">
        <f>ROUND(I166*H166,2)</f>
        <v>0</v>
      </c>
      <c r="K166" s="246" t="s">
        <v>140</v>
      </c>
      <c r="L166" s="251"/>
      <c r="M166" s="252" t="s">
        <v>21</v>
      </c>
      <c r="N166" s="253" t="s">
        <v>45</v>
      </c>
      <c r="O166" s="46"/>
      <c r="P166" s="229">
        <f>O166*H166</f>
        <v>0</v>
      </c>
      <c r="Q166" s="229">
        <v>0.00040000000000000002</v>
      </c>
      <c r="R166" s="229">
        <f>Q166*H166</f>
        <v>0.032850000000000004</v>
      </c>
      <c r="S166" s="229">
        <v>0</v>
      </c>
      <c r="T166" s="230">
        <f>S166*H166</f>
        <v>0</v>
      </c>
      <c r="AR166" s="23" t="s">
        <v>172</v>
      </c>
      <c r="AT166" s="23" t="s">
        <v>168</v>
      </c>
      <c r="AU166" s="23" t="s">
        <v>142</v>
      </c>
      <c r="AY166" s="23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142</v>
      </c>
      <c r="BK166" s="231">
        <f>ROUND(I166*H166,2)</f>
        <v>0</v>
      </c>
      <c r="BL166" s="23" t="s">
        <v>141</v>
      </c>
      <c r="BM166" s="23" t="s">
        <v>260</v>
      </c>
    </row>
    <row r="167" s="11" customFormat="1">
      <c r="B167" s="232"/>
      <c r="C167" s="233"/>
      <c r="D167" s="234" t="s">
        <v>144</v>
      </c>
      <c r="E167" s="235" t="s">
        <v>21</v>
      </c>
      <c r="F167" s="236" t="s">
        <v>261</v>
      </c>
      <c r="G167" s="233"/>
      <c r="H167" s="237">
        <v>82.125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144</v>
      </c>
      <c r="AU167" s="243" t="s">
        <v>142</v>
      </c>
      <c r="AV167" s="11" t="s">
        <v>142</v>
      </c>
      <c r="AW167" s="11" t="s">
        <v>36</v>
      </c>
      <c r="AX167" s="11" t="s">
        <v>81</v>
      </c>
      <c r="AY167" s="243" t="s">
        <v>134</v>
      </c>
    </row>
    <row r="168" s="1" customFormat="1" ht="22.8" customHeight="1">
      <c r="B168" s="45"/>
      <c r="C168" s="220" t="s">
        <v>262</v>
      </c>
      <c r="D168" s="220" t="s">
        <v>136</v>
      </c>
      <c r="E168" s="221" t="s">
        <v>263</v>
      </c>
      <c r="F168" s="222" t="s">
        <v>264</v>
      </c>
      <c r="G168" s="223" t="s">
        <v>139</v>
      </c>
      <c r="H168" s="224">
        <v>54.405000000000001</v>
      </c>
      <c r="I168" s="225"/>
      <c r="J168" s="226">
        <f>ROUND(I168*H168,2)</f>
        <v>0</v>
      </c>
      <c r="K168" s="222" t="s">
        <v>140</v>
      </c>
      <c r="L168" s="71"/>
      <c r="M168" s="227" t="s">
        <v>21</v>
      </c>
      <c r="N168" s="228" t="s">
        <v>45</v>
      </c>
      <c r="O168" s="46"/>
      <c r="P168" s="229">
        <f>O168*H168</f>
        <v>0</v>
      </c>
      <c r="Q168" s="229">
        <v>0.0093100000000000006</v>
      </c>
      <c r="R168" s="229">
        <f>Q168*H168</f>
        <v>0.50651055</v>
      </c>
      <c r="S168" s="229">
        <v>0</v>
      </c>
      <c r="T168" s="230">
        <f>S168*H168</f>
        <v>0</v>
      </c>
      <c r="AR168" s="23" t="s">
        <v>141</v>
      </c>
      <c r="AT168" s="23" t="s">
        <v>136</v>
      </c>
      <c r="AU168" s="23" t="s">
        <v>142</v>
      </c>
      <c r="AY168" s="23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142</v>
      </c>
      <c r="BK168" s="231">
        <f>ROUND(I168*H168,2)</f>
        <v>0</v>
      </c>
      <c r="BL168" s="23" t="s">
        <v>141</v>
      </c>
      <c r="BM168" s="23" t="s">
        <v>265</v>
      </c>
    </row>
    <row r="169" s="12" customFormat="1">
      <c r="B169" s="254"/>
      <c r="C169" s="255"/>
      <c r="D169" s="234" t="s">
        <v>144</v>
      </c>
      <c r="E169" s="256" t="s">
        <v>21</v>
      </c>
      <c r="F169" s="257" t="s">
        <v>218</v>
      </c>
      <c r="G169" s="255"/>
      <c r="H169" s="256" t="s">
        <v>21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144</v>
      </c>
      <c r="AU169" s="263" t="s">
        <v>142</v>
      </c>
      <c r="AV169" s="12" t="s">
        <v>81</v>
      </c>
      <c r="AW169" s="12" t="s">
        <v>36</v>
      </c>
      <c r="AX169" s="12" t="s">
        <v>73</v>
      </c>
      <c r="AY169" s="263" t="s">
        <v>134</v>
      </c>
    </row>
    <row r="170" s="12" customFormat="1">
      <c r="B170" s="254"/>
      <c r="C170" s="255"/>
      <c r="D170" s="234" t="s">
        <v>144</v>
      </c>
      <c r="E170" s="256" t="s">
        <v>21</v>
      </c>
      <c r="F170" s="257" t="s">
        <v>266</v>
      </c>
      <c r="G170" s="255"/>
      <c r="H170" s="256" t="s">
        <v>21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AT170" s="263" t="s">
        <v>144</v>
      </c>
      <c r="AU170" s="263" t="s">
        <v>142</v>
      </c>
      <c r="AV170" s="12" t="s">
        <v>81</v>
      </c>
      <c r="AW170" s="12" t="s">
        <v>36</v>
      </c>
      <c r="AX170" s="12" t="s">
        <v>73</v>
      </c>
      <c r="AY170" s="263" t="s">
        <v>134</v>
      </c>
    </row>
    <row r="171" s="11" customFormat="1">
      <c r="B171" s="232"/>
      <c r="C171" s="233"/>
      <c r="D171" s="234" t="s">
        <v>144</v>
      </c>
      <c r="E171" s="235" t="s">
        <v>21</v>
      </c>
      <c r="F171" s="236" t="s">
        <v>267</v>
      </c>
      <c r="G171" s="233"/>
      <c r="H171" s="237">
        <v>54.405000000000001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144</v>
      </c>
      <c r="AU171" s="243" t="s">
        <v>142</v>
      </c>
      <c r="AV171" s="11" t="s">
        <v>142</v>
      </c>
      <c r="AW171" s="11" t="s">
        <v>36</v>
      </c>
      <c r="AX171" s="11" t="s">
        <v>81</v>
      </c>
      <c r="AY171" s="243" t="s">
        <v>134</v>
      </c>
    </row>
    <row r="172" s="1" customFormat="1" ht="22.8" customHeight="1">
      <c r="B172" s="45"/>
      <c r="C172" s="244" t="s">
        <v>268</v>
      </c>
      <c r="D172" s="244" t="s">
        <v>168</v>
      </c>
      <c r="E172" s="245" t="s">
        <v>269</v>
      </c>
      <c r="F172" s="246" t="s">
        <v>270</v>
      </c>
      <c r="G172" s="247" t="s">
        <v>139</v>
      </c>
      <c r="H172" s="248">
        <v>55.493000000000002</v>
      </c>
      <c r="I172" s="249"/>
      <c r="J172" s="250">
        <f>ROUND(I172*H172,2)</f>
        <v>0</v>
      </c>
      <c r="K172" s="246" t="s">
        <v>140</v>
      </c>
      <c r="L172" s="251"/>
      <c r="M172" s="252" t="s">
        <v>21</v>
      </c>
      <c r="N172" s="253" t="s">
        <v>45</v>
      </c>
      <c r="O172" s="46"/>
      <c r="P172" s="229">
        <f>O172*H172</f>
        <v>0</v>
      </c>
      <c r="Q172" s="229">
        <v>0.012</v>
      </c>
      <c r="R172" s="229">
        <f>Q172*H172</f>
        <v>0.66591600000000006</v>
      </c>
      <c r="S172" s="229">
        <v>0</v>
      </c>
      <c r="T172" s="230">
        <f>S172*H172</f>
        <v>0</v>
      </c>
      <c r="AR172" s="23" t="s">
        <v>172</v>
      </c>
      <c r="AT172" s="23" t="s">
        <v>168</v>
      </c>
      <c r="AU172" s="23" t="s">
        <v>142</v>
      </c>
      <c r="AY172" s="23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142</v>
      </c>
      <c r="BK172" s="231">
        <f>ROUND(I172*H172,2)</f>
        <v>0</v>
      </c>
      <c r="BL172" s="23" t="s">
        <v>141</v>
      </c>
      <c r="BM172" s="23" t="s">
        <v>271</v>
      </c>
    </row>
    <row r="173" s="11" customFormat="1">
      <c r="B173" s="232"/>
      <c r="C173" s="233"/>
      <c r="D173" s="234" t="s">
        <v>144</v>
      </c>
      <c r="E173" s="233"/>
      <c r="F173" s="236" t="s">
        <v>272</v>
      </c>
      <c r="G173" s="233"/>
      <c r="H173" s="237">
        <v>55.493000000000002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144</v>
      </c>
      <c r="AU173" s="243" t="s">
        <v>142</v>
      </c>
      <c r="AV173" s="11" t="s">
        <v>142</v>
      </c>
      <c r="AW173" s="11" t="s">
        <v>6</v>
      </c>
      <c r="AX173" s="11" t="s">
        <v>81</v>
      </c>
      <c r="AY173" s="243" t="s">
        <v>134</v>
      </c>
    </row>
    <row r="174" s="1" customFormat="1" ht="22.8" customHeight="1">
      <c r="B174" s="45"/>
      <c r="C174" s="220" t="s">
        <v>273</v>
      </c>
      <c r="D174" s="220" t="s">
        <v>136</v>
      </c>
      <c r="E174" s="221" t="s">
        <v>274</v>
      </c>
      <c r="F174" s="222" t="s">
        <v>275</v>
      </c>
      <c r="G174" s="223" t="s">
        <v>139</v>
      </c>
      <c r="H174" s="224">
        <v>79.200000000000003</v>
      </c>
      <c r="I174" s="225"/>
      <c r="J174" s="226">
        <f>ROUND(I174*H174,2)</f>
        <v>0</v>
      </c>
      <c r="K174" s="222" t="s">
        <v>140</v>
      </c>
      <c r="L174" s="71"/>
      <c r="M174" s="227" t="s">
        <v>21</v>
      </c>
      <c r="N174" s="228" t="s">
        <v>45</v>
      </c>
      <c r="O174" s="46"/>
      <c r="P174" s="229">
        <f>O174*H174</f>
        <v>0</v>
      </c>
      <c r="Q174" s="229">
        <v>0.0094400000000000005</v>
      </c>
      <c r="R174" s="229">
        <f>Q174*H174</f>
        <v>0.74764800000000009</v>
      </c>
      <c r="S174" s="229">
        <v>0</v>
      </c>
      <c r="T174" s="230">
        <f>S174*H174</f>
        <v>0</v>
      </c>
      <c r="AR174" s="23" t="s">
        <v>141</v>
      </c>
      <c r="AT174" s="23" t="s">
        <v>136</v>
      </c>
      <c r="AU174" s="23" t="s">
        <v>142</v>
      </c>
      <c r="AY174" s="23" t="s">
        <v>134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142</v>
      </c>
      <c r="BK174" s="231">
        <f>ROUND(I174*H174,2)</f>
        <v>0</v>
      </c>
      <c r="BL174" s="23" t="s">
        <v>141</v>
      </c>
      <c r="BM174" s="23" t="s">
        <v>276</v>
      </c>
    </row>
    <row r="175" s="12" customFormat="1">
      <c r="B175" s="254"/>
      <c r="C175" s="255"/>
      <c r="D175" s="234" t="s">
        <v>144</v>
      </c>
      <c r="E175" s="256" t="s">
        <v>21</v>
      </c>
      <c r="F175" s="257" t="s">
        <v>216</v>
      </c>
      <c r="G175" s="255"/>
      <c r="H175" s="256" t="s">
        <v>21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AT175" s="263" t="s">
        <v>144</v>
      </c>
      <c r="AU175" s="263" t="s">
        <v>142</v>
      </c>
      <c r="AV175" s="12" t="s">
        <v>81</v>
      </c>
      <c r="AW175" s="12" t="s">
        <v>36</v>
      </c>
      <c r="AX175" s="12" t="s">
        <v>73</v>
      </c>
      <c r="AY175" s="263" t="s">
        <v>134</v>
      </c>
    </row>
    <row r="176" s="11" customFormat="1">
      <c r="B176" s="232"/>
      <c r="C176" s="233"/>
      <c r="D176" s="234" t="s">
        <v>144</v>
      </c>
      <c r="E176" s="235" t="s">
        <v>21</v>
      </c>
      <c r="F176" s="236" t="s">
        <v>277</v>
      </c>
      <c r="G176" s="233"/>
      <c r="H176" s="237">
        <v>39.600000000000001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144</v>
      </c>
      <c r="AU176" s="243" t="s">
        <v>142</v>
      </c>
      <c r="AV176" s="11" t="s">
        <v>142</v>
      </c>
      <c r="AW176" s="11" t="s">
        <v>36</v>
      </c>
      <c r="AX176" s="11" t="s">
        <v>73</v>
      </c>
      <c r="AY176" s="243" t="s">
        <v>134</v>
      </c>
    </row>
    <row r="177" s="12" customFormat="1">
      <c r="B177" s="254"/>
      <c r="C177" s="255"/>
      <c r="D177" s="234" t="s">
        <v>144</v>
      </c>
      <c r="E177" s="256" t="s">
        <v>21</v>
      </c>
      <c r="F177" s="257" t="s">
        <v>278</v>
      </c>
      <c r="G177" s="255"/>
      <c r="H177" s="256" t="s">
        <v>21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144</v>
      </c>
      <c r="AU177" s="263" t="s">
        <v>142</v>
      </c>
      <c r="AV177" s="12" t="s">
        <v>81</v>
      </c>
      <c r="AW177" s="12" t="s">
        <v>36</v>
      </c>
      <c r="AX177" s="12" t="s">
        <v>73</v>
      </c>
      <c r="AY177" s="263" t="s">
        <v>134</v>
      </c>
    </row>
    <row r="178" s="11" customFormat="1">
      <c r="B178" s="232"/>
      <c r="C178" s="233"/>
      <c r="D178" s="234" t="s">
        <v>144</v>
      </c>
      <c r="E178" s="235" t="s">
        <v>21</v>
      </c>
      <c r="F178" s="236" t="s">
        <v>277</v>
      </c>
      <c r="G178" s="233"/>
      <c r="H178" s="237">
        <v>39.600000000000001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144</v>
      </c>
      <c r="AU178" s="243" t="s">
        <v>142</v>
      </c>
      <c r="AV178" s="11" t="s">
        <v>142</v>
      </c>
      <c r="AW178" s="11" t="s">
        <v>36</v>
      </c>
      <c r="AX178" s="11" t="s">
        <v>73</v>
      </c>
      <c r="AY178" s="243" t="s">
        <v>134</v>
      </c>
    </row>
    <row r="179" s="13" customFormat="1">
      <c r="B179" s="264"/>
      <c r="C179" s="265"/>
      <c r="D179" s="234" t="s">
        <v>144</v>
      </c>
      <c r="E179" s="266" t="s">
        <v>21</v>
      </c>
      <c r="F179" s="267" t="s">
        <v>192</v>
      </c>
      <c r="G179" s="265"/>
      <c r="H179" s="268">
        <v>79.200000000000003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AT179" s="274" t="s">
        <v>144</v>
      </c>
      <c r="AU179" s="274" t="s">
        <v>142</v>
      </c>
      <c r="AV179" s="13" t="s">
        <v>141</v>
      </c>
      <c r="AW179" s="13" t="s">
        <v>36</v>
      </c>
      <c r="AX179" s="13" t="s">
        <v>81</v>
      </c>
      <c r="AY179" s="274" t="s">
        <v>134</v>
      </c>
    </row>
    <row r="180" s="1" customFormat="1" ht="22.8" customHeight="1">
      <c r="B180" s="45"/>
      <c r="C180" s="244" t="s">
        <v>279</v>
      </c>
      <c r="D180" s="244" t="s">
        <v>168</v>
      </c>
      <c r="E180" s="245" t="s">
        <v>280</v>
      </c>
      <c r="F180" s="246" t="s">
        <v>281</v>
      </c>
      <c r="G180" s="247" t="s">
        <v>139</v>
      </c>
      <c r="H180" s="248">
        <v>80.784000000000006</v>
      </c>
      <c r="I180" s="249"/>
      <c r="J180" s="250">
        <f>ROUND(I180*H180,2)</f>
        <v>0</v>
      </c>
      <c r="K180" s="246" t="s">
        <v>140</v>
      </c>
      <c r="L180" s="251"/>
      <c r="M180" s="252" t="s">
        <v>21</v>
      </c>
      <c r="N180" s="253" t="s">
        <v>45</v>
      </c>
      <c r="O180" s="46"/>
      <c r="P180" s="229">
        <f>O180*H180</f>
        <v>0</v>
      </c>
      <c r="Q180" s="229">
        <v>0.017999999999999999</v>
      </c>
      <c r="R180" s="229">
        <f>Q180*H180</f>
        <v>1.4541120000000001</v>
      </c>
      <c r="S180" s="229">
        <v>0</v>
      </c>
      <c r="T180" s="230">
        <f>S180*H180</f>
        <v>0</v>
      </c>
      <c r="AR180" s="23" t="s">
        <v>172</v>
      </c>
      <c r="AT180" s="23" t="s">
        <v>168</v>
      </c>
      <c r="AU180" s="23" t="s">
        <v>142</v>
      </c>
      <c r="AY180" s="23" t="s">
        <v>134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142</v>
      </c>
      <c r="BK180" s="231">
        <f>ROUND(I180*H180,2)</f>
        <v>0</v>
      </c>
      <c r="BL180" s="23" t="s">
        <v>141</v>
      </c>
      <c r="BM180" s="23" t="s">
        <v>282</v>
      </c>
    </row>
    <row r="181" s="11" customFormat="1">
      <c r="B181" s="232"/>
      <c r="C181" s="233"/>
      <c r="D181" s="234" t="s">
        <v>144</v>
      </c>
      <c r="E181" s="233"/>
      <c r="F181" s="236" t="s">
        <v>283</v>
      </c>
      <c r="G181" s="233"/>
      <c r="H181" s="237">
        <v>80.784000000000006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144</v>
      </c>
      <c r="AU181" s="243" t="s">
        <v>142</v>
      </c>
      <c r="AV181" s="11" t="s">
        <v>142</v>
      </c>
      <c r="AW181" s="11" t="s">
        <v>6</v>
      </c>
      <c r="AX181" s="11" t="s">
        <v>81</v>
      </c>
      <c r="AY181" s="243" t="s">
        <v>134</v>
      </c>
    </row>
    <row r="182" s="1" customFormat="1" ht="14.4" customHeight="1">
      <c r="B182" s="45"/>
      <c r="C182" s="220" t="s">
        <v>284</v>
      </c>
      <c r="D182" s="220" t="s">
        <v>136</v>
      </c>
      <c r="E182" s="221" t="s">
        <v>285</v>
      </c>
      <c r="F182" s="222" t="s">
        <v>286</v>
      </c>
      <c r="G182" s="223" t="s">
        <v>249</v>
      </c>
      <c r="H182" s="224">
        <v>88</v>
      </c>
      <c r="I182" s="225"/>
      <c r="J182" s="226">
        <f>ROUND(I182*H182,2)</f>
        <v>0</v>
      </c>
      <c r="K182" s="222" t="s">
        <v>140</v>
      </c>
      <c r="L182" s="71"/>
      <c r="M182" s="227" t="s">
        <v>21</v>
      </c>
      <c r="N182" s="228" t="s">
        <v>45</v>
      </c>
      <c r="O182" s="46"/>
      <c r="P182" s="229">
        <f>O182*H182</f>
        <v>0</v>
      </c>
      <c r="Q182" s="229">
        <v>6.0000000000000002E-05</v>
      </c>
      <c r="R182" s="229">
        <f>Q182*H182</f>
        <v>0.00528</v>
      </c>
      <c r="S182" s="229">
        <v>0</v>
      </c>
      <c r="T182" s="230">
        <f>S182*H182</f>
        <v>0</v>
      </c>
      <c r="AR182" s="23" t="s">
        <v>141</v>
      </c>
      <c r="AT182" s="23" t="s">
        <v>136</v>
      </c>
      <c r="AU182" s="23" t="s">
        <v>142</v>
      </c>
      <c r="AY182" s="23" t="s">
        <v>134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142</v>
      </c>
      <c r="BK182" s="231">
        <f>ROUND(I182*H182,2)</f>
        <v>0</v>
      </c>
      <c r="BL182" s="23" t="s">
        <v>141</v>
      </c>
      <c r="BM182" s="23" t="s">
        <v>287</v>
      </c>
    </row>
    <row r="183" s="12" customFormat="1">
      <c r="B183" s="254"/>
      <c r="C183" s="255"/>
      <c r="D183" s="234" t="s">
        <v>144</v>
      </c>
      <c r="E183" s="256" t="s">
        <v>21</v>
      </c>
      <c r="F183" s="257" t="s">
        <v>216</v>
      </c>
      <c r="G183" s="255"/>
      <c r="H183" s="256" t="s">
        <v>21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144</v>
      </c>
      <c r="AU183" s="263" t="s">
        <v>142</v>
      </c>
      <c r="AV183" s="12" t="s">
        <v>81</v>
      </c>
      <c r="AW183" s="12" t="s">
        <v>36</v>
      </c>
      <c r="AX183" s="12" t="s">
        <v>73</v>
      </c>
      <c r="AY183" s="263" t="s">
        <v>134</v>
      </c>
    </row>
    <row r="184" s="11" customFormat="1">
      <c r="B184" s="232"/>
      <c r="C184" s="233"/>
      <c r="D184" s="234" t="s">
        <v>144</v>
      </c>
      <c r="E184" s="235" t="s">
        <v>21</v>
      </c>
      <c r="F184" s="236" t="s">
        <v>288</v>
      </c>
      <c r="G184" s="233"/>
      <c r="H184" s="237">
        <v>44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144</v>
      </c>
      <c r="AU184" s="243" t="s">
        <v>142</v>
      </c>
      <c r="AV184" s="11" t="s">
        <v>142</v>
      </c>
      <c r="AW184" s="11" t="s">
        <v>36</v>
      </c>
      <c r="AX184" s="11" t="s">
        <v>73</v>
      </c>
      <c r="AY184" s="243" t="s">
        <v>134</v>
      </c>
    </row>
    <row r="185" s="12" customFormat="1">
      <c r="B185" s="254"/>
      <c r="C185" s="255"/>
      <c r="D185" s="234" t="s">
        <v>144</v>
      </c>
      <c r="E185" s="256" t="s">
        <v>21</v>
      </c>
      <c r="F185" s="257" t="s">
        <v>189</v>
      </c>
      <c r="G185" s="255"/>
      <c r="H185" s="256" t="s">
        <v>21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AT185" s="263" t="s">
        <v>144</v>
      </c>
      <c r="AU185" s="263" t="s">
        <v>142</v>
      </c>
      <c r="AV185" s="12" t="s">
        <v>81</v>
      </c>
      <c r="AW185" s="12" t="s">
        <v>36</v>
      </c>
      <c r="AX185" s="12" t="s">
        <v>73</v>
      </c>
      <c r="AY185" s="263" t="s">
        <v>134</v>
      </c>
    </row>
    <row r="186" s="11" customFormat="1">
      <c r="B186" s="232"/>
      <c r="C186" s="233"/>
      <c r="D186" s="234" t="s">
        <v>144</v>
      </c>
      <c r="E186" s="235" t="s">
        <v>21</v>
      </c>
      <c r="F186" s="236" t="s">
        <v>288</v>
      </c>
      <c r="G186" s="233"/>
      <c r="H186" s="237">
        <v>44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144</v>
      </c>
      <c r="AU186" s="243" t="s">
        <v>142</v>
      </c>
      <c r="AV186" s="11" t="s">
        <v>142</v>
      </c>
      <c r="AW186" s="11" t="s">
        <v>36</v>
      </c>
      <c r="AX186" s="11" t="s">
        <v>73</v>
      </c>
      <c r="AY186" s="243" t="s">
        <v>134</v>
      </c>
    </row>
    <row r="187" s="13" customFormat="1">
      <c r="B187" s="264"/>
      <c r="C187" s="265"/>
      <c r="D187" s="234" t="s">
        <v>144</v>
      </c>
      <c r="E187" s="266" t="s">
        <v>21</v>
      </c>
      <c r="F187" s="267" t="s">
        <v>192</v>
      </c>
      <c r="G187" s="265"/>
      <c r="H187" s="268">
        <v>88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AT187" s="274" t="s">
        <v>144</v>
      </c>
      <c r="AU187" s="274" t="s">
        <v>142</v>
      </c>
      <c r="AV187" s="13" t="s">
        <v>141</v>
      </c>
      <c r="AW187" s="13" t="s">
        <v>36</v>
      </c>
      <c r="AX187" s="13" t="s">
        <v>81</v>
      </c>
      <c r="AY187" s="274" t="s">
        <v>134</v>
      </c>
    </row>
    <row r="188" s="1" customFormat="1" ht="14.4" customHeight="1">
      <c r="B188" s="45"/>
      <c r="C188" s="244" t="s">
        <v>289</v>
      </c>
      <c r="D188" s="244" t="s">
        <v>168</v>
      </c>
      <c r="E188" s="245" t="s">
        <v>290</v>
      </c>
      <c r="F188" s="246" t="s">
        <v>291</v>
      </c>
      <c r="G188" s="247" t="s">
        <v>249</v>
      </c>
      <c r="H188" s="248">
        <v>92.400000000000006</v>
      </c>
      <c r="I188" s="249"/>
      <c r="J188" s="250">
        <f>ROUND(I188*H188,2)</f>
        <v>0</v>
      </c>
      <c r="K188" s="246" t="s">
        <v>140</v>
      </c>
      <c r="L188" s="251"/>
      <c r="M188" s="252" t="s">
        <v>21</v>
      </c>
      <c r="N188" s="253" t="s">
        <v>45</v>
      </c>
      <c r="O188" s="46"/>
      <c r="P188" s="229">
        <f>O188*H188</f>
        <v>0</v>
      </c>
      <c r="Q188" s="229">
        <v>0.00059999999999999995</v>
      </c>
      <c r="R188" s="229">
        <f>Q188*H188</f>
        <v>0.055439999999999996</v>
      </c>
      <c r="S188" s="229">
        <v>0</v>
      </c>
      <c r="T188" s="230">
        <f>S188*H188</f>
        <v>0</v>
      </c>
      <c r="AR188" s="23" t="s">
        <v>172</v>
      </c>
      <c r="AT188" s="23" t="s">
        <v>168</v>
      </c>
      <c r="AU188" s="23" t="s">
        <v>142</v>
      </c>
      <c r="AY188" s="23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142</v>
      </c>
      <c r="BK188" s="231">
        <f>ROUND(I188*H188,2)</f>
        <v>0</v>
      </c>
      <c r="BL188" s="23" t="s">
        <v>141</v>
      </c>
      <c r="BM188" s="23" t="s">
        <v>292</v>
      </c>
    </row>
    <row r="189" s="11" customFormat="1">
      <c r="B189" s="232"/>
      <c r="C189" s="233"/>
      <c r="D189" s="234" t="s">
        <v>144</v>
      </c>
      <c r="E189" s="233"/>
      <c r="F189" s="236" t="s">
        <v>293</v>
      </c>
      <c r="G189" s="233"/>
      <c r="H189" s="237">
        <v>92.400000000000006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144</v>
      </c>
      <c r="AU189" s="243" t="s">
        <v>142</v>
      </c>
      <c r="AV189" s="11" t="s">
        <v>142</v>
      </c>
      <c r="AW189" s="11" t="s">
        <v>6</v>
      </c>
      <c r="AX189" s="11" t="s">
        <v>81</v>
      </c>
      <c r="AY189" s="243" t="s">
        <v>134</v>
      </c>
    </row>
    <row r="190" s="1" customFormat="1" ht="14.4" customHeight="1">
      <c r="B190" s="45"/>
      <c r="C190" s="220" t="s">
        <v>294</v>
      </c>
      <c r="D190" s="220" t="s">
        <v>136</v>
      </c>
      <c r="E190" s="221" t="s">
        <v>295</v>
      </c>
      <c r="F190" s="222" t="s">
        <v>296</v>
      </c>
      <c r="G190" s="223" t="s">
        <v>249</v>
      </c>
      <c r="H190" s="224">
        <v>1307.2000000000001</v>
      </c>
      <c r="I190" s="225"/>
      <c r="J190" s="226">
        <f>ROUND(I190*H190,2)</f>
        <v>0</v>
      </c>
      <c r="K190" s="222" t="s">
        <v>140</v>
      </c>
      <c r="L190" s="71"/>
      <c r="M190" s="227" t="s">
        <v>21</v>
      </c>
      <c r="N190" s="228" t="s">
        <v>45</v>
      </c>
      <c r="O190" s="46"/>
      <c r="P190" s="229">
        <f>O190*H190</f>
        <v>0</v>
      </c>
      <c r="Q190" s="229">
        <v>0.00025000000000000001</v>
      </c>
      <c r="R190" s="229">
        <f>Q190*H190</f>
        <v>0.32680000000000003</v>
      </c>
      <c r="S190" s="229">
        <v>0</v>
      </c>
      <c r="T190" s="230">
        <f>S190*H190</f>
        <v>0</v>
      </c>
      <c r="AR190" s="23" t="s">
        <v>141</v>
      </c>
      <c r="AT190" s="23" t="s">
        <v>136</v>
      </c>
      <c r="AU190" s="23" t="s">
        <v>142</v>
      </c>
      <c r="AY190" s="23" t="s">
        <v>134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142</v>
      </c>
      <c r="BK190" s="231">
        <f>ROUND(I190*H190,2)</f>
        <v>0</v>
      </c>
      <c r="BL190" s="23" t="s">
        <v>141</v>
      </c>
      <c r="BM190" s="23" t="s">
        <v>297</v>
      </c>
    </row>
    <row r="191" s="1" customFormat="1" ht="14.4" customHeight="1">
      <c r="B191" s="45"/>
      <c r="C191" s="244" t="s">
        <v>298</v>
      </c>
      <c r="D191" s="244" t="s">
        <v>168</v>
      </c>
      <c r="E191" s="245" t="s">
        <v>299</v>
      </c>
      <c r="F191" s="246" t="s">
        <v>300</v>
      </c>
      <c r="G191" s="247" t="s">
        <v>249</v>
      </c>
      <c r="H191" s="248">
        <v>176.80000000000001</v>
      </c>
      <c r="I191" s="249"/>
      <c r="J191" s="250">
        <f>ROUND(I191*H191,2)</f>
        <v>0</v>
      </c>
      <c r="K191" s="246" t="s">
        <v>140</v>
      </c>
      <c r="L191" s="251"/>
      <c r="M191" s="252" t="s">
        <v>21</v>
      </c>
      <c r="N191" s="253" t="s">
        <v>45</v>
      </c>
      <c r="O191" s="46"/>
      <c r="P191" s="229">
        <f>O191*H191</f>
        <v>0</v>
      </c>
      <c r="Q191" s="229">
        <v>3.0000000000000001E-05</v>
      </c>
      <c r="R191" s="229">
        <f>Q191*H191</f>
        <v>0.0053040000000000006</v>
      </c>
      <c r="S191" s="229">
        <v>0</v>
      </c>
      <c r="T191" s="230">
        <f>S191*H191</f>
        <v>0</v>
      </c>
      <c r="AR191" s="23" t="s">
        <v>172</v>
      </c>
      <c r="AT191" s="23" t="s">
        <v>168</v>
      </c>
      <c r="AU191" s="23" t="s">
        <v>142</v>
      </c>
      <c r="AY191" s="23" t="s">
        <v>134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142</v>
      </c>
      <c r="BK191" s="231">
        <f>ROUND(I191*H191,2)</f>
        <v>0</v>
      </c>
      <c r="BL191" s="23" t="s">
        <v>141</v>
      </c>
      <c r="BM191" s="23" t="s">
        <v>301</v>
      </c>
    </row>
    <row r="192" s="11" customFormat="1">
      <c r="B192" s="232"/>
      <c r="C192" s="233"/>
      <c r="D192" s="234" t="s">
        <v>144</v>
      </c>
      <c r="E192" s="233"/>
      <c r="F192" s="236" t="s">
        <v>302</v>
      </c>
      <c r="G192" s="233"/>
      <c r="H192" s="237">
        <v>176.80000000000001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144</v>
      </c>
      <c r="AU192" s="243" t="s">
        <v>142</v>
      </c>
      <c r="AV192" s="11" t="s">
        <v>142</v>
      </c>
      <c r="AW192" s="11" t="s">
        <v>6</v>
      </c>
      <c r="AX192" s="11" t="s">
        <v>81</v>
      </c>
      <c r="AY192" s="243" t="s">
        <v>134</v>
      </c>
    </row>
    <row r="193" s="1" customFormat="1" ht="14.4" customHeight="1">
      <c r="B193" s="45"/>
      <c r="C193" s="244" t="s">
        <v>303</v>
      </c>
      <c r="D193" s="244" t="s">
        <v>168</v>
      </c>
      <c r="E193" s="245" t="s">
        <v>304</v>
      </c>
      <c r="F193" s="246" t="s">
        <v>305</v>
      </c>
      <c r="G193" s="247" t="s">
        <v>249</v>
      </c>
      <c r="H193" s="248">
        <v>81.599999999999994</v>
      </c>
      <c r="I193" s="249"/>
      <c r="J193" s="250">
        <f>ROUND(I193*H193,2)</f>
        <v>0</v>
      </c>
      <c r="K193" s="246" t="s">
        <v>140</v>
      </c>
      <c r="L193" s="251"/>
      <c r="M193" s="252" t="s">
        <v>21</v>
      </c>
      <c r="N193" s="253" t="s">
        <v>45</v>
      </c>
      <c r="O193" s="46"/>
      <c r="P193" s="229">
        <f>O193*H193</f>
        <v>0</v>
      </c>
      <c r="Q193" s="229">
        <v>0.00050000000000000001</v>
      </c>
      <c r="R193" s="229">
        <f>Q193*H193</f>
        <v>0.040799999999999996</v>
      </c>
      <c r="S193" s="229">
        <v>0</v>
      </c>
      <c r="T193" s="230">
        <f>S193*H193</f>
        <v>0</v>
      </c>
      <c r="AR193" s="23" t="s">
        <v>172</v>
      </c>
      <c r="AT193" s="23" t="s">
        <v>168</v>
      </c>
      <c r="AU193" s="23" t="s">
        <v>142</v>
      </c>
      <c r="AY193" s="23" t="s">
        <v>134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142</v>
      </c>
      <c r="BK193" s="231">
        <f>ROUND(I193*H193,2)</f>
        <v>0</v>
      </c>
      <c r="BL193" s="23" t="s">
        <v>141</v>
      </c>
      <c r="BM193" s="23" t="s">
        <v>306</v>
      </c>
    </row>
    <row r="194" s="11" customFormat="1">
      <c r="B194" s="232"/>
      <c r="C194" s="233"/>
      <c r="D194" s="234" t="s">
        <v>144</v>
      </c>
      <c r="E194" s="233"/>
      <c r="F194" s="236" t="s">
        <v>307</v>
      </c>
      <c r="G194" s="233"/>
      <c r="H194" s="237">
        <v>81.599999999999994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144</v>
      </c>
      <c r="AU194" s="243" t="s">
        <v>142</v>
      </c>
      <c r="AV194" s="11" t="s">
        <v>142</v>
      </c>
      <c r="AW194" s="11" t="s">
        <v>6</v>
      </c>
      <c r="AX194" s="11" t="s">
        <v>81</v>
      </c>
      <c r="AY194" s="243" t="s">
        <v>134</v>
      </c>
    </row>
    <row r="195" s="1" customFormat="1" ht="22.8" customHeight="1">
      <c r="B195" s="45"/>
      <c r="C195" s="244" t="s">
        <v>308</v>
      </c>
      <c r="D195" s="244" t="s">
        <v>168</v>
      </c>
      <c r="E195" s="245" t="s">
        <v>309</v>
      </c>
      <c r="F195" s="246" t="s">
        <v>310</v>
      </c>
      <c r="G195" s="247" t="s">
        <v>249</v>
      </c>
      <c r="H195" s="248">
        <v>248.40000000000001</v>
      </c>
      <c r="I195" s="249"/>
      <c r="J195" s="250">
        <f>ROUND(I195*H195,2)</f>
        <v>0</v>
      </c>
      <c r="K195" s="246" t="s">
        <v>140</v>
      </c>
      <c r="L195" s="251"/>
      <c r="M195" s="252" t="s">
        <v>21</v>
      </c>
      <c r="N195" s="253" t="s">
        <v>45</v>
      </c>
      <c r="O195" s="46"/>
      <c r="P195" s="229">
        <f>O195*H195</f>
        <v>0</v>
      </c>
      <c r="Q195" s="229">
        <v>4.0000000000000003E-05</v>
      </c>
      <c r="R195" s="229">
        <f>Q195*H195</f>
        <v>0.0099360000000000004</v>
      </c>
      <c r="S195" s="229">
        <v>0</v>
      </c>
      <c r="T195" s="230">
        <f>S195*H195</f>
        <v>0</v>
      </c>
      <c r="AR195" s="23" t="s">
        <v>172</v>
      </c>
      <c r="AT195" s="23" t="s">
        <v>168</v>
      </c>
      <c r="AU195" s="23" t="s">
        <v>142</v>
      </c>
      <c r="AY195" s="23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142</v>
      </c>
      <c r="BK195" s="231">
        <f>ROUND(I195*H195,2)</f>
        <v>0</v>
      </c>
      <c r="BL195" s="23" t="s">
        <v>141</v>
      </c>
      <c r="BM195" s="23" t="s">
        <v>311</v>
      </c>
    </row>
    <row r="196" s="11" customFormat="1">
      <c r="B196" s="232"/>
      <c r="C196" s="233"/>
      <c r="D196" s="234" t="s">
        <v>144</v>
      </c>
      <c r="E196" s="233"/>
      <c r="F196" s="236" t="s">
        <v>312</v>
      </c>
      <c r="G196" s="233"/>
      <c r="H196" s="237">
        <v>248.40000000000001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144</v>
      </c>
      <c r="AU196" s="243" t="s">
        <v>142</v>
      </c>
      <c r="AV196" s="11" t="s">
        <v>142</v>
      </c>
      <c r="AW196" s="11" t="s">
        <v>6</v>
      </c>
      <c r="AX196" s="11" t="s">
        <v>81</v>
      </c>
      <c r="AY196" s="243" t="s">
        <v>134</v>
      </c>
    </row>
    <row r="197" s="1" customFormat="1" ht="14.4" customHeight="1">
      <c r="B197" s="45"/>
      <c r="C197" s="244" t="s">
        <v>313</v>
      </c>
      <c r="D197" s="244" t="s">
        <v>168</v>
      </c>
      <c r="E197" s="245" t="s">
        <v>314</v>
      </c>
      <c r="F197" s="246" t="s">
        <v>315</v>
      </c>
      <c r="G197" s="247" t="s">
        <v>249</v>
      </c>
      <c r="H197" s="248">
        <v>126.90000000000001</v>
      </c>
      <c r="I197" s="249"/>
      <c r="J197" s="250">
        <f>ROUND(I197*H197,2)</f>
        <v>0</v>
      </c>
      <c r="K197" s="246" t="s">
        <v>140</v>
      </c>
      <c r="L197" s="251"/>
      <c r="M197" s="252" t="s">
        <v>21</v>
      </c>
      <c r="N197" s="253" t="s">
        <v>45</v>
      </c>
      <c r="O197" s="46"/>
      <c r="P197" s="229">
        <f>O197*H197</f>
        <v>0</v>
      </c>
      <c r="Q197" s="229">
        <v>0.00029999999999999997</v>
      </c>
      <c r="R197" s="229">
        <f>Q197*H197</f>
        <v>0.03807</v>
      </c>
      <c r="S197" s="229">
        <v>0</v>
      </c>
      <c r="T197" s="230">
        <f>S197*H197</f>
        <v>0</v>
      </c>
      <c r="AR197" s="23" t="s">
        <v>172</v>
      </c>
      <c r="AT197" s="23" t="s">
        <v>168</v>
      </c>
      <c r="AU197" s="23" t="s">
        <v>142</v>
      </c>
      <c r="AY197" s="23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142</v>
      </c>
      <c r="BK197" s="231">
        <f>ROUND(I197*H197,2)</f>
        <v>0</v>
      </c>
      <c r="BL197" s="23" t="s">
        <v>141</v>
      </c>
      <c r="BM197" s="23" t="s">
        <v>316</v>
      </c>
    </row>
    <row r="198" s="11" customFormat="1">
      <c r="B198" s="232"/>
      <c r="C198" s="233"/>
      <c r="D198" s="234" t="s">
        <v>144</v>
      </c>
      <c r="E198" s="233"/>
      <c r="F198" s="236" t="s">
        <v>317</v>
      </c>
      <c r="G198" s="233"/>
      <c r="H198" s="237">
        <v>126.90000000000001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144</v>
      </c>
      <c r="AU198" s="243" t="s">
        <v>142</v>
      </c>
      <c r="AV198" s="11" t="s">
        <v>142</v>
      </c>
      <c r="AW198" s="11" t="s">
        <v>6</v>
      </c>
      <c r="AX198" s="11" t="s">
        <v>81</v>
      </c>
      <c r="AY198" s="243" t="s">
        <v>134</v>
      </c>
    </row>
    <row r="199" s="1" customFormat="1" ht="14.4" customHeight="1">
      <c r="B199" s="45"/>
      <c r="C199" s="244" t="s">
        <v>318</v>
      </c>
      <c r="D199" s="244" t="s">
        <v>168</v>
      </c>
      <c r="E199" s="245" t="s">
        <v>319</v>
      </c>
      <c r="F199" s="246" t="s">
        <v>320</v>
      </c>
      <c r="G199" s="247" t="s">
        <v>249</v>
      </c>
      <c r="H199" s="248">
        <v>502.19999999999999</v>
      </c>
      <c r="I199" s="249"/>
      <c r="J199" s="250">
        <f>ROUND(I199*H199,2)</f>
        <v>0</v>
      </c>
      <c r="K199" s="246" t="s">
        <v>140</v>
      </c>
      <c r="L199" s="251"/>
      <c r="M199" s="252" t="s">
        <v>21</v>
      </c>
      <c r="N199" s="253" t="s">
        <v>45</v>
      </c>
      <c r="O199" s="46"/>
      <c r="P199" s="229">
        <f>O199*H199</f>
        <v>0</v>
      </c>
      <c r="Q199" s="229">
        <v>2.0000000000000002E-05</v>
      </c>
      <c r="R199" s="229">
        <f>Q199*H199</f>
        <v>0.010044000000000001</v>
      </c>
      <c r="S199" s="229">
        <v>0</v>
      </c>
      <c r="T199" s="230">
        <f>S199*H199</f>
        <v>0</v>
      </c>
      <c r="AR199" s="23" t="s">
        <v>172</v>
      </c>
      <c r="AT199" s="23" t="s">
        <v>168</v>
      </c>
      <c r="AU199" s="23" t="s">
        <v>142</v>
      </c>
      <c r="AY199" s="23" t="s">
        <v>134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142</v>
      </c>
      <c r="BK199" s="231">
        <f>ROUND(I199*H199,2)</f>
        <v>0</v>
      </c>
      <c r="BL199" s="23" t="s">
        <v>141</v>
      </c>
      <c r="BM199" s="23" t="s">
        <v>321</v>
      </c>
    </row>
    <row r="200" s="11" customFormat="1">
      <c r="B200" s="232"/>
      <c r="C200" s="233"/>
      <c r="D200" s="234" t="s">
        <v>144</v>
      </c>
      <c r="E200" s="233"/>
      <c r="F200" s="236" t="s">
        <v>322</v>
      </c>
      <c r="G200" s="233"/>
      <c r="H200" s="237">
        <v>502.19999999999999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144</v>
      </c>
      <c r="AU200" s="243" t="s">
        <v>142</v>
      </c>
      <c r="AV200" s="11" t="s">
        <v>142</v>
      </c>
      <c r="AW200" s="11" t="s">
        <v>6</v>
      </c>
      <c r="AX200" s="11" t="s">
        <v>81</v>
      </c>
      <c r="AY200" s="243" t="s">
        <v>134</v>
      </c>
    </row>
    <row r="201" s="1" customFormat="1" ht="14.4" customHeight="1">
      <c r="B201" s="45"/>
      <c r="C201" s="244" t="s">
        <v>323</v>
      </c>
      <c r="D201" s="244" t="s">
        <v>168</v>
      </c>
      <c r="E201" s="245" t="s">
        <v>324</v>
      </c>
      <c r="F201" s="246" t="s">
        <v>325</v>
      </c>
      <c r="G201" s="247" t="s">
        <v>249</v>
      </c>
      <c r="H201" s="248">
        <v>130.5</v>
      </c>
      <c r="I201" s="249"/>
      <c r="J201" s="250">
        <f>ROUND(I201*H201,2)</f>
        <v>0</v>
      </c>
      <c r="K201" s="246" t="s">
        <v>140</v>
      </c>
      <c r="L201" s="251"/>
      <c r="M201" s="252" t="s">
        <v>21</v>
      </c>
      <c r="N201" s="253" t="s">
        <v>45</v>
      </c>
      <c r="O201" s="46"/>
      <c r="P201" s="229">
        <f>O201*H201</f>
        <v>0</v>
      </c>
      <c r="Q201" s="229">
        <v>0.00020000000000000001</v>
      </c>
      <c r="R201" s="229">
        <f>Q201*H201</f>
        <v>0.026100000000000002</v>
      </c>
      <c r="S201" s="229">
        <v>0</v>
      </c>
      <c r="T201" s="230">
        <f>S201*H201</f>
        <v>0</v>
      </c>
      <c r="AR201" s="23" t="s">
        <v>172</v>
      </c>
      <c r="AT201" s="23" t="s">
        <v>168</v>
      </c>
      <c r="AU201" s="23" t="s">
        <v>142</v>
      </c>
      <c r="AY201" s="23" t="s">
        <v>134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142</v>
      </c>
      <c r="BK201" s="231">
        <f>ROUND(I201*H201,2)</f>
        <v>0</v>
      </c>
      <c r="BL201" s="23" t="s">
        <v>141</v>
      </c>
      <c r="BM201" s="23" t="s">
        <v>326</v>
      </c>
    </row>
    <row r="202" s="11" customFormat="1">
      <c r="B202" s="232"/>
      <c r="C202" s="233"/>
      <c r="D202" s="234" t="s">
        <v>144</v>
      </c>
      <c r="E202" s="233"/>
      <c r="F202" s="236" t="s">
        <v>327</v>
      </c>
      <c r="G202" s="233"/>
      <c r="H202" s="237">
        <v>130.5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144</v>
      </c>
      <c r="AU202" s="243" t="s">
        <v>142</v>
      </c>
      <c r="AV202" s="11" t="s">
        <v>142</v>
      </c>
      <c r="AW202" s="11" t="s">
        <v>6</v>
      </c>
      <c r="AX202" s="11" t="s">
        <v>81</v>
      </c>
      <c r="AY202" s="243" t="s">
        <v>134</v>
      </c>
    </row>
    <row r="203" s="1" customFormat="1" ht="22.8" customHeight="1">
      <c r="B203" s="45"/>
      <c r="C203" s="220" t="s">
        <v>328</v>
      </c>
      <c r="D203" s="220" t="s">
        <v>136</v>
      </c>
      <c r="E203" s="221" t="s">
        <v>329</v>
      </c>
      <c r="F203" s="222" t="s">
        <v>330</v>
      </c>
      <c r="G203" s="223" t="s">
        <v>139</v>
      </c>
      <c r="H203" s="224">
        <v>727.69500000000005</v>
      </c>
      <c r="I203" s="225"/>
      <c r="J203" s="226">
        <f>ROUND(I203*H203,2)</f>
        <v>0</v>
      </c>
      <c r="K203" s="222" t="s">
        <v>140</v>
      </c>
      <c r="L203" s="71"/>
      <c r="M203" s="227" t="s">
        <v>21</v>
      </c>
      <c r="N203" s="228" t="s">
        <v>45</v>
      </c>
      <c r="O203" s="46"/>
      <c r="P203" s="229">
        <f>O203*H203</f>
        <v>0</v>
      </c>
      <c r="Q203" s="229">
        <v>0.01332</v>
      </c>
      <c r="R203" s="229">
        <f>Q203*H203</f>
        <v>9.6928974000000014</v>
      </c>
      <c r="S203" s="229">
        <v>0</v>
      </c>
      <c r="T203" s="230">
        <f>S203*H203</f>
        <v>0</v>
      </c>
      <c r="AR203" s="23" t="s">
        <v>141</v>
      </c>
      <c r="AT203" s="23" t="s">
        <v>136</v>
      </c>
      <c r="AU203" s="23" t="s">
        <v>142</v>
      </c>
      <c r="AY203" s="23" t="s">
        <v>134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142</v>
      </c>
      <c r="BK203" s="231">
        <f>ROUND(I203*H203,2)</f>
        <v>0</v>
      </c>
      <c r="BL203" s="23" t="s">
        <v>141</v>
      </c>
      <c r="BM203" s="23" t="s">
        <v>331</v>
      </c>
    </row>
    <row r="204" s="12" customFormat="1">
      <c r="B204" s="254"/>
      <c r="C204" s="255"/>
      <c r="D204" s="234" t="s">
        <v>144</v>
      </c>
      <c r="E204" s="256" t="s">
        <v>21</v>
      </c>
      <c r="F204" s="257" t="s">
        <v>216</v>
      </c>
      <c r="G204" s="255"/>
      <c r="H204" s="256" t="s">
        <v>21</v>
      </c>
      <c r="I204" s="258"/>
      <c r="J204" s="255"/>
      <c r="K204" s="255"/>
      <c r="L204" s="259"/>
      <c r="M204" s="260"/>
      <c r="N204" s="261"/>
      <c r="O204" s="261"/>
      <c r="P204" s="261"/>
      <c r="Q204" s="261"/>
      <c r="R204" s="261"/>
      <c r="S204" s="261"/>
      <c r="T204" s="262"/>
      <c r="AT204" s="263" t="s">
        <v>144</v>
      </c>
      <c r="AU204" s="263" t="s">
        <v>142</v>
      </c>
      <c r="AV204" s="12" t="s">
        <v>81</v>
      </c>
      <c r="AW204" s="12" t="s">
        <v>36</v>
      </c>
      <c r="AX204" s="12" t="s">
        <v>73</v>
      </c>
      <c r="AY204" s="263" t="s">
        <v>134</v>
      </c>
    </row>
    <row r="205" s="11" customFormat="1">
      <c r="B205" s="232"/>
      <c r="C205" s="233"/>
      <c r="D205" s="234" t="s">
        <v>144</v>
      </c>
      <c r="E205" s="235" t="s">
        <v>21</v>
      </c>
      <c r="F205" s="236" t="s">
        <v>332</v>
      </c>
      <c r="G205" s="233"/>
      <c r="H205" s="237">
        <v>448.29000000000002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144</v>
      </c>
      <c r="AU205" s="243" t="s">
        <v>142</v>
      </c>
      <c r="AV205" s="11" t="s">
        <v>142</v>
      </c>
      <c r="AW205" s="11" t="s">
        <v>36</v>
      </c>
      <c r="AX205" s="11" t="s">
        <v>73</v>
      </c>
      <c r="AY205" s="243" t="s">
        <v>134</v>
      </c>
    </row>
    <row r="206" s="11" customFormat="1">
      <c r="B206" s="232"/>
      <c r="C206" s="233"/>
      <c r="D206" s="234" t="s">
        <v>144</v>
      </c>
      <c r="E206" s="235" t="s">
        <v>21</v>
      </c>
      <c r="F206" s="236" t="s">
        <v>333</v>
      </c>
      <c r="G206" s="233"/>
      <c r="H206" s="237">
        <v>-100.98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144</v>
      </c>
      <c r="AU206" s="243" t="s">
        <v>142</v>
      </c>
      <c r="AV206" s="11" t="s">
        <v>142</v>
      </c>
      <c r="AW206" s="11" t="s">
        <v>36</v>
      </c>
      <c r="AX206" s="11" t="s">
        <v>73</v>
      </c>
      <c r="AY206" s="243" t="s">
        <v>134</v>
      </c>
    </row>
    <row r="207" s="12" customFormat="1">
      <c r="B207" s="254"/>
      <c r="C207" s="255"/>
      <c r="D207" s="234" t="s">
        <v>144</v>
      </c>
      <c r="E207" s="256" t="s">
        <v>21</v>
      </c>
      <c r="F207" s="257" t="s">
        <v>189</v>
      </c>
      <c r="G207" s="255"/>
      <c r="H207" s="256" t="s">
        <v>21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AT207" s="263" t="s">
        <v>144</v>
      </c>
      <c r="AU207" s="263" t="s">
        <v>142</v>
      </c>
      <c r="AV207" s="12" t="s">
        <v>81</v>
      </c>
      <c r="AW207" s="12" t="s">
        <v>36</v>
      </c>
      <c r="AX207" s="12" t="s">
        <v>73</v>
      </c>
      <c r="AY207" s="263" t="s">
        <v>134</v>
      </c>
    </row>
    <row r="208" s="11" customFormat="1">
      <c r="B208" s="232"/>
      <c r="C208" s="233"/>
      <c r="D208" s="234" t="s">
        <v>144</v>
      </c>
      <c r="E208" s="235" t="s">
        <v>21</v>
      </c>
      <c r="F208" s="236" t="s">
        <v>332</v>
      </c>
      <c r="G208" s="233"/>
      <c r="H208" s="237">
        <v>448.29000000000002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144</v>
      </c>
      <c r="AU208" s="243" t="s">
        <v>142</v>
      </c>
      <c r="AV208" s="11" t="s">
        <v>142</v>
      </c>
      <c r="AW208" s="11" t="s">
        <v>36</v>
      </c>
      <c r="AX208" s="11" t="s">
        <v>73</v>
      </c>
      <c r="AY208" s="243" t="s">
        <v>134</v>
      </c>
    </row>
    <row r="209" s="11" customFormat="1">
      <c r="B209" s="232"/>
      <c r="C209" s="233"/>
      <c r="D209" s="234" t="s">
        <v>144</v>
      </c>
      <c r="E209" s="235" t="s">
        <v>21</v>
      </c>
      <c r="F209" s="236" t="s">
        <v>334</v>
      </c>
      <c r="G209" s="233"/>
      <c r="H209" s="237">
        <v>-67.905000000000001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144</v>
      </c>
      <c r="AU209" s="243" t="s">
        <v>142</v>
      </c>
      <c r="AV209" s="11" t="s">
        <v>142</v>
      </c>
      <c r="AW209" s="11" t="s">
        <v>36</v>
      </c>
      <c r="AX209" s="11" t="s">
        <v>73</v>
      </c>
      <c r="AY209" s="243" t="s">
        <v>134</v>
      </c>
    </row>
    <row r="210" s="13" customFormat="1">
      <c r="B210" s="264"/>
      <c r="C210" s="265"/>
      <c r="D210" s="234" t="s">
        <v>144</v>
      </c>
      <c r="E210" s="266" t="s">
        <v>21</v>
      </c>
      <c r="F210" s="267" t="s">
        <v>192</v>
      </c>
      <c r="G210" s="265"/>
      <c r="H210" s="268">
        <v>727.69500000000005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AT210" s="274" t="s">
        <v>144</v>
      </c>
      <c r="AU210" s="274" t="s">
        <v>142</v>
      </c>
      <c r="AV210" s="13" t="s">
        <v>141</v>
      </c>
      <c r="AW210" s="13" t="s">
        <v>36</v>
      </c>
      <c r="AX210" s="13" t="s">
        <v>81</v>
      </c>
      <c r="AY210" s="274" t="s">
        <v>134</v>
      </c>
    </row>
    <row r="211" s="1" customFormat="1" ht="22.8" customHeight="1">
      <c r="B211" s="45"/>
      <c r="C211" s="220" t="s">
        <v>335</v>
      </c>
      <c r="D211" s="220" t="s">
        <v>136</v>
      </c>
      <c r="E211" s="221" t="s">
        <v>336</v>
      </c>
      <c r="F211" s="222" t="s">
        <v>337</v>
      </c>
      <c r="G211" s="223" t="s">
        <v>139</v>
      </c>
      <c r="H211" s="224">
        <v>978.97199999999998</v>
      </c>
      <c r="I211" s="225"/>
      <c r="J211" s="226">
        <f>ROUND(I211*H211,2)</f>
        <v>0</v>
      </c>
      <c r="K211" s="222" t="s">
        <v>140</v>
      </c>
      <c r="L211" s="71"/>
      <c r="M211" s="227" t="s">
        <v>21</v>
      </c>
      <c r="N211" s="228" t="s">
        <v>45</v>
      </c>
      <c r="O211" s="46"/>
      <c r="P211" s="229">
        <f>O211*H211</f>
        <v>0</v>
      </c>
      <c r="Q211" s="229">
        <v>0.0026800000000000001</v>
      </c>
      <c r="R211" s="229">
        <f>Q211*H211</f>
        <v>2.62364496</v>
      </c>
      <c r="S211" s="229">
        <v>0</v>
      </c>
      <c r="T211" s="230">
        <f>S211*H211</f>
        <v>0</v>
      </c>
      <c r="AR211" s="23" t="s">
        <v>141</v>
      </c>
      <c r="AT211" s="23" t="s">
        <v>136</v>
      </c>
      <c r="AU211" s="23" t="s">
        <v>142</v>
      </c>
      <c r="AY211" s="23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142</v>
      </c>
      <c r="BK211" s="231">
        <f>ROUND(I211*H211,2)</f>
        <v>0</v>
      </c>
      <c r="BL211" s="23" t="s">
        <v>141</v>
      </c>
      <c r="BM211" s="23" t="s">
        <v>338</v>
      </c>
    </row>
    <row r="212" s="12" customFormat="1">
      <c r="B212" s="254"/>
      <c r="C212" s="255"/>
      <c r="D212" s="234" t="s">
        <v>144</v>
      </c>
      <c r="E212" s="256" t="s">
        <v>21</v>
      </c>
      <c r="F212" s="257" t="s">
        <v>216</v>
      </c>
      <c r="G212" s="255"/>
      <c r="H212" s="256" t="s">
        <v>21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AT212" s="263" t="s">
        <v>144</v>
      </c>
      <c r="AU212" s="263" t="s">
        <v>142</v>
      </c>
      <c r="AV212" s="12" t="s">
        <v>81</v>
      </c>
      <c r="AW212" s="12" t="s">
        <v>36</v>
      </c>
      <c r="AX212" s="12" t="s">
        <v>73</v>
      </c>
      <c r="AY212" s="263" t="s">
        <v>134</v>
      </c>
    </row>
    <row r="213" s="11" customFormat="1">
      <c r="B213" s="232"/>
      <c r="C213" s="233"/>
      <c r="D213" s="234" t="s">
        <v>144</v>
      </c>
      <c r="E213" s="235" t="s">
        <v>21</v>
      </c>
      <c r="F213" s="236" t="s">
        <v>339</v>
      </c>
      <c r="G213" s="233"/>
      <c r="H213" s="237">
        <v>15.300000000000001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144</v>
      </c>
      <c r="AU213" s="243" t="s">
        <v>142</v>
      </c>
      <c r="AV213" s="11" t="s">
        <v>142</v>
      </c>
      <c r="AW213" s="11" t="s">
        <v>36</v>
      </c>
      <c r="AX213" s="11" t="s">
        <v>73</v>
      </c>
      <c r="AY213" s="243" t="s">
        <v>134</v>
      </c>
    </row>
    <row r="214" s="11" customFormat="1">
      <c r="B214" s="232"/>
      <c r="C214" s="233"/>
      <c r="D214" s="234" t="s">
        <v>144</v>
      </c>
      <c r="E214" s="235" t="s">
        <v>21</v>
      </c>
      <c r="F214" s="236" t="s">
        <v>340</v>
      </c>
      <c r="G214" s="233"/>
      <c r="H214" s="237">
        <v>283.31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144</v>
      </c>
      <c r="AU214" s="243" t="s">
        <v>142</v>
      </c>
      <c r="AV214" s="11" t="s">
        <v>142</v>
      </c>
      <c r="AW214" s="11" t="s">
        <v>36</v>
      </c>
      <c r="AX214" s="11" t="s">
        <v>73</v>
      </c>
      <c r="AY214" s="243" t="s">
        <v>134</v>
      </c>
    </row>
    <row r="215" s="11" customFormat="1">
      <c r="B215" s="232"/>
      <c r="C215" s="233"/>
      <c r="D215" s="234" t="s">
        <v>144</v>
      </c>
      <c r="E215" s="235" t="s">
        <v>21</v>
      </c>
      <c r="F215" s="236" t="s">
        <v>341</v>
      </c>
      <c r="G215" s="233"/>
      <c r="H215" s="237">
        <v>31.896000000000001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144</v>
      </c>
      <c r="AU215" s="243" t="s">
        <v>142</v>
      </c>
      <c r="AV215" s="11" t="s">
        <v>142</v>
      </c>
      <c r="AW215" s="11" t="s">
        <v>36</v>
      </c>
      <c r="AX215" s="11" t="s">
        <v>73</v>
      </c>
      <c r="AY215" s="243" t="s">
        <v>134</v>
      </c>
    </row>
    <row r="216" s="11" customFormat="1">
      <c r="B216" s="232"/>
      <c r="C216" s="233"/>
      <c r="D216" s="234" t="s">
        <v>144</v>
      </c>
      <c r="E216" s="235" t="s">
        <v>21</v>
      </c>
      <c r="F216" s="236" t="s">
        <v>342</v>
      </c>
      <c r="G216" s="233"/>
      <c r="H216" s="237">
        <v>18.059999999999999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144</v>
      </c>
      <c r="AU216" s="243" t="s">
        <v>142</v>
      </c>
      <c r="AV216" s="11" t="s">
        <v>142</v>
      </c>
      <c r="AW216" s="11" t="s">
        <v>36</v>
      </c>
      <c r="AX216" s="11" t="s">
        <v>73</v>
      </c>
      <c r="AY216" s="243" t="s">
        <v>134</v>
      </c>
    </row>
    <row r="217" s="12" customFormat="1">
      <c r="B217" s="254"/>
      <c r="C217" s="255"/>
      <c r="D217" s="234" t="s">
        <v>144</v>
      </c>
      <c r="E217" s="256" t="s">
        <v>21</v>
      </c>
      <c r="F217" s="257" t="s">
        <v>189</v>
      </c>
      <c r="G217" s="255"/>
      <c r="H217" s="256" t="s">
        <v>21</v>
      </c>
      <c r="I217" s="258"/>
      <c r="J217" s="255"/>
      <c r="K217" s="255"/>
      <c r="L217" s="259"/>
      <c r="M217" s="260"/>
      <c r="N217" s="261"/>
      <c r="O217" s="261"/>
      <c r="P217" s="261"/>
      <c r="Q217" s="261"/>
      <c r="R217" s="261"/>
      <c r="S217" s="261"/>
      <c r="T217" s="262"/>
      <c r="AT217" s="263" t="s">
        <v>144</v>
      </c>
      <c r="AU217" s="263" t="s">
        <v>142</v>
      </c>
      <c r="AV217" s="12" t="s">
        <v>81</v>
      </c>
      <c r="AW217" s="12" t="s">
        <v>36</v>
      </c>
      <c r="AX217" s="12" t="s">
        <v>73</v>
      </c>
      <c r="AY217" s="263" t="s">
        <v>134</v>
      </c>
    </row>
    <row r="218" s="11" customFormat="1">
      <c r="B218" s="232"/>
      <c r="C218" s="233"/>
      <c r="D218" s="234" t="s">
        <v>144</v>
      </c>
      <c r="E218" s="235" t="s">
        <v>21</v>
      </c>
      <c r="F218" s="236" t="s">
        <v>339</v>
      </c>
      <c r="G218" s="233"/>
      <c r="H218" s="237">
        <v>15.300000000000001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144</v>
      </c>
      <c r="AU218" s="243" t="s">
        <v>142</v>
      </c>
      <c r="AV218" s="11" t="s">
        <v>142</v>
      </c>
      <c r="AW218" s="11" t="s">
        <v>36</v>
      </c>
      <c r="AX218" s="11" t="s">
        <v>73</v>
      </c>
      <c r="AY218" s="243" t="s">
        <v>134</v>
      </c>
    </row>
    <row r="219" s="11" customFormat="1">
      <c r="B219" s="232"/>
      <c r="C219" s="233"/>
      <c r="D219" s="234" t="s">
        <v>144</v>
      </c>
      <c r="E219" s="235" t="s">
        <v>21</v>
      </c>
      <c r="F219" s="236" t="s">
        <v>343</v>
      </c>
      <c r="G219" s="233"/>
      <c r="H219" s="237">
        <v>289.71499999999997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144</v>
      </c>
      <c r="AU219" s="243" t="s">
        <v>142</v>
      </c>
      <c r="AV219" s="11" t="s">
        <v>142</v>
      </c>
      <c r="AW219" s="11" t="s">
        <v>36</v>
      </c>
      <c r="AX219" s="11" t="s">
        <v>73</v>
      </c>
      <c r="AY219" s="243" t="s">
        <v>134</v>
      </c>
    </row>
    <row r="220" s="11" customFormat="1">
      <c r="B220" s="232"/>
      <c r="C220" s="233"/>
      <c r="D220" s="234" t="s">
        <v>144</v>
      </c>
      <c r="E220" s="235" t="s">
        <v>21</v>
      </c>
      <c r="F220" s="236" t="s">
        <v>344</v>
      </c>
      <c r="G220" s="233"/>
      <c r="H220" s="237">
        <v>101.06100000000001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144</v>
      </c>
      <c r="AU220" s="243" t="s">
        <v>142</v>
      </c>
      <c r="AV220" s="11" t="s">
        <v>142</v>
      </c>
      <c r="AW220" s="11" t="s">
        <v>36</v>
      </c>
      <c r="AX220" s="11" t="s">
        <v>73</v>
      </c>
      <c r="AY220" s="243" t="s">
        <v>134</v>
      </c>
    </row>
    <row r="221" s="11" customFormat="1">
      <c r="B221" s="232"/>
      <c r="C221" s="233"/>
      <c r="D221" s="234" t="s">
        <v>144</v>
      </c>
      <c r="E221" s="235" t="s">
        <v>21</v>
      </c>
      <c r="F221" s="236" t="s">
        <v>345</v>
      </c>
      <c r="G221" s="233"/>
      <c r="H221" s="237">
        <v>16.399999999999999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144</v>
      </c>
      <c r="AU221" s="243" t="s">
        <v>142</v>
      </c>
      <c r="AV221" s="11" t="s">
        <v>142</v>
      </c>
      <c r="AW221" s="11" t="s">
        <v>36</v>
      </c>
      <c r="AX221" s="11" t="s">
        <v>73</v>
      </c>
      <c r="AY221" s="243" t="s">
        <v>134</v>
      </c>
    </row>
    <row r="222" s="12" customFormat="1">
      <c r="B222" s="254"/>
      <c r="C222" s="255"/>
      <c r="D222" s="234" t="s">
        <v>144</v>
      </c>
      <c r="E222" s="256" t="s">
        <v>21</v>
      </c>
      <c r="F222" s="257" t="s">
        <v>206</v>
      </c>
      <c r="G222" s="255"/>
      <c r="H222" s="256" t="s">
        <v>21</v>
      </c>
      <c r="I222" s="258"/>
      <c r="J222" s="255"/>
      <c r="K222" s="255"/>
      <c r="L222" s="259"/>
      <c r="M222" s="260"/>
      <c r="N222" s="261"/>
      <c r="O222" s="261"/>
      <c r="P222" s="261"/>
      <c r="Q222" s="261"/>
      <c r="R222" s="261"/>
      <c r="S222" s="261"/>
      <c r="T222" s="262"/>
      <c r="AT222" s="263" t="s">
        <v>144</v>
      </c>
      <c r="AU222" s="263" t="s">
        <v>142</v>
      </c>
      <c r="AV222" s="12" t="s">
        <v>81</v>
      </c>
      <c r="AW222" s="12" t="s">
        <v>36</v>
      </c>
      <c r="AX222" s="12" t="s">
        <v>73</v>
      </c>
      <c r="AY222" s="263" t="s">
        <v>134</v>
      </c>
    </row>
    <row r="223" s="11" customFormat="1">
      <c r="B223" s="232"/>
      <c r="C223" s="233"/>
      <c r="D223" s="234" t="s">
        <v>144</v>
      </c>
      <c r="E223" s="235" t="s">
        <v>21</v>
      </c>
      <c r="F223" s="236" t="s">
        <v>203</v>
      </c>
      <c r="G223" s="233"/>
      <c r="H223" s="237">
        <v>94.469999999999999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144</v>
      </c>
      <c r="AU223" s="243" t="s">
        <v>142</v>
      </c>
      <c r="AV223" s="11" t="s">
        <v>142</v>
      </c>
      <c r="AW223" s="11" t="s">
        <v>36</v>
      </c>
      <c r="AX223" s="11" t="s">
        <v>73</v>
      </c>
      <c r="AY223" s="243" t="s">
        <v>134</v>
      </c>
    </row>
    <row r="224" s="11" customFormat="1">
      <c r="B224" s="232"/>
      <c r="C224" s="233"/>
      <c r="D224" s="234" t="s">
        <v>144</v>
      </c>
      <c r="E224" s="235" t="s">
        <v>21</v>
      </c>
      <c r="F224" s="236" t="s">
        <v>207</v>
      </c>
      <c r="G224" s="233"/>
      <c r="H224" s="237">
        <v>4.8600000000000003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144</v>
      </c>
      <c r="AU224" s="243" t="s">
        <v>142</v>
      </c>
      <c r="AV224" s="11" t="s">
        <v>142</v>
      </c>
      <c r="AW224" s="11" t="s">
        <v>36</v>
      </c>
      <c r="AX224" s="11" t="s">
        <v>73</v>
      </c>
      <c r="AY224" s="243" t="s">
        <v>134</v>
      </c>
    </row>
    <row r="225" s="11" customFormat="1">
      <c r="B225" s="232"/>
      <c r="C225" s="233"/>
      <c r="D225" s="234" t="s">
        <v>144</v>
      </c>
      <c r="E225" s="235" t="s">
        <v>21</v>
      </c>
      <c r="F225" s="236" t="s">
        <v>205</v>
      </c>
      <c r="G225" s="233"/>
      <c r="H225" s="237">
        <v>3.8999999999999999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144</v>
      </c>
      <c r="AU225" s="243" t="s">
        <v>142</v>
      </c>
      <c r="AV225" s="11" t="s">
        <v>142</v>
      </c>
      <c r="AW225" s="11" t="s">
        <v>36</v>
      </c>
      <c r="AX225" s="11" t="s">
        <v>73</v>
      </c>
      <c r="AY225" s="243" t="s">
        <v>134</v>
      </c>
    </row>
    <row r="226" s="12" customFormat="1">
      <c r="B226" s="254"/>
      <c r="C226" s="255"/>
      <c r="D226" s="234" t="s">
        <v>144</v>
      </c>
      <c r="E226" s="256" t="s">
        <v>21</v>
      </c>
      <c r="F226" s="257" t="s">
        <v>202</v>
      </c>
      <c r="G226" s="255"/>
      <c r="H226" s="256" t="s">
        <v>21</v>
      </c>
      <c r="I226" s="258"/>
      <c r="J226" s="255"/>
      <c r="K226" s="255"/>
      <c r="L226" s="259"/>
      <c r="M226" s="260"/>
      <c r="N226" s="261"/>
      <c r="O226" s="261"/>
      <c r="P226" s="261"/>
      <c r="Q226" s="261"/>
      <c r="R226" s="261"/>
      <c r="S226" s="261"/>
      <c r="T226" s="262"/>
      <c r="AT226" s="263" t="s">
        <v>144</v>
      </c>
      <c r="AU226" s="263" t="s">
        <v>142</v>
      </c>
      <c r="AV226" s="12" t="s">
        <v>81</v>
      </c>
      <c r="AW226" s="12" t="s">
        <v>36</v>
      </c>
      <c r="AX226" s="12" t="s">
        <v>73</v>
      </c>
      <c r="AY226" s="263" t="s">
        <v>134</v>
      </c>
    </row>
    <row r="227" s="11" customFormat="1">
      <c r="B227" s="232"/>
      <c r="C227" s="233"/>
      <c r="D227" s="234" t="s">
        <v>144</v>
      </c>
      <c r="E227" s="235" t="s">
        <v>21</v>
      </c>
      <c r="F227" s="236" t="s">
        <v>203</v>
      </c>
      <c r="G227" s="233"/>
      <c r="H227" s="237">
        <v>94.469999999999999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144</v>
      </c>
      <c r="AU227" s="243" t="s">
        <v>142</v>
      </c>
      <c r="AV227" s="11" t="s">
        <v>142</v>
      </c>
      <c r="AW227" s="11" t="s">
        <v>36</v>
      </c>
      <c r="AX227" s="11" t="s">
        <v>73</v>
      </c>
      <c r="AY227" s="243" t="s">
        <v>134</v>
      </c>
    </row>
    <row r="228" s="11" customFormat="1">
      <c r="B228" s="232"/>
      <c r="C228" s="233"/>
      <c r="D228" s="234" t="s">
        <v>144</v>
      </c>
      <c r="E228" s="235" t="s">
        <v>21</v>
      </c>
      <c r="F228" s="236" t="s">
        <v>204</v>
      </c>
      <c r="G228" s="233"/>
      <c r="H228" s="237">
        <v>6.3300000000000001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144</v>
      </c>
      <c r="AU228" s="243" t="s">
        <v>142</v>
      </c>
      <c r="AV228" s="11" t="s">
        <v>142</v>
      </c>
      <c r="AW228" s="11" t="s">
        <v>36</v>
      </c>
      <c r="AX228" s="11" t="s">
        <v>73</v>
      </c>
      <c r="AY228" s="243" t="s">
        <v>134</v>
      </c>
    </row>
    <row r="229" s="11" customFormat="1">
      <c r="B229" s="232"/>
      <c r="C229" s="233"/>
      <c r="D229" s="234" t="s">
        <v>144</v>
      </c>
      <c r="E229" s="235" t="s">
        <v>21</v>
      </c>
      <c r="F229" s="236" t="s">
        <v>205</v>
      </c>
      <c r="G229" s="233"/>
      <c r="H229" s="237">
        <v>3.8999999999999999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144</v>
      </c>
      <c r="AU229" s="243" t="s">
        <v>142</v>
      </c>
      <c r="AV229" s="11" t="s">
        <v>142</v>
      </c>
      <c r="AW229" s="11" t="s">
        <v>36</v>
      </c>
      <c r="AX229" s="11" t="s">
        <v>73</v>
      </c>
      <c r="AY229" s="243" t="s">
        <v>134</v>
      </c>
    </row>
    <row r="230" s="13" customFormat="1">
      <c r="B230" s="264"/>
      <c r="C230" s="265"/>
      <c r="D230" s="234" t="s">
        <v>144</v>
      </c>
      <c r="E230" s="266" t="s">
        <v>21</v>
      </c>
      <c r="F230" s="267" t="s">
        <v>192</v>
      </c>
      <c r="G230" s="265"/>
      <c r="H230" s="268">
        <v>978.97199999999998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AT230" s="274" t="s">
        <v>144</v>
      </c>
      <c r="AU230" s="274" t="s">
        <v>142</v>
      </c>
      <c r="AV230" s="13" t="s">
        <v>141</v>
      </c>
      <c r="AW230" s="13" t="s">
        <v>36</v>
      </c>
      <c r="AX230" s="13" t="s">
        <v>81</v>
      </c>
      <c r="AY230" s="274" t="s">
        <v>134</v>
      </c>
    </row>
    <row r="231" s="1" customFormat="1" ht="14.4" customHeight="1">
      <c r="B231" s="45"/>
      <c r="C231" s="220" t="s">
        <v>346</v>
      </c>
      <c r="D231" s="220" t="s">
        <v>136</v>
      </c>
      <c r="E231" s="221" t="s">
        <v>347</v>
      </c>
      <c r="F231" s="222" t="s">
        <v>348</v>
      </c>
      <c r="G231" s="223" t="s">
        <v>139</v>
      </c>
      <c r="H231" s="224">
        <v>24</v>
      </c>
      <c r="I231" s="225"/>
      <c r="J231" s="226">
        <f>ROUND(I231*H231,2)</f>
        <v>0</v>
      </c>
      <c r="K231" s="222" t="s">
        <v>140</v>
      </c>
      <c r="L231" s="71"/>
      <c r="M231" s="227" t="s">
        <v>21</v>
      </c>
      <c r="N231" s="228" t="s">
        <v>45</v>
      </c>
      <c r="O231" s="46"/>
      <c r="P231" s="229">
        <f>O231*H231</f>
        <v>0</v>
      </c>
      <c r="Q231" s="229">
        <v>0.00316</v>
      </c>
      <c r="R231" s="229">
        <f>Q231*H231</f>
        <v>0.075840000000000005</v>
      </c>
      <c r="S231" s="229">
        <v>0</v>
      </c>
      <c r="T231" s="230">
        <f>S231*H231</f>
        <v>0</v>
      </c>
      <c r="AR231" s="23" t="s">
        <v>141</v>
      </c>
      <c r="AT231" s="23" t="s">
        <v>136</v>
      </c>
      <c r="AU231" s="23" t="s">
        <v>142</v>
      </c>
      <c r="AY231" s="23" t="s">
        <v>134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142</v>
      </c>
      <c r="BK231" s="231">
        <f>ROUND(I231*H231,2)</f>
        <v>0</v>
      </c>
      <c r="BL231" s="23" t="s">
        <v>141</v>
      </c>
      <c r="BM231" s="23" t="s">
        <v>349</v>
      </c>
    </row>
    <row r="232" s="1" customFormat="1" ht="14.4" customHeight="1">
      <c r="B232" s="45"/>
      <c r="C232" s="220" t="s">
        <v>350</v>
      </c>
      <c r="D232" s="220" t="s">
        <v>136</v>
      </c>
      <c r="E232" s="221" t="s">
        <v>351</v>
      </c>
      <c r="F232" s="222" t="s">
        <v>352</v>
      </c>
      <c r="G232" s="223" t="s">
        <v>353</v>
      </c>
      <c r="H232" s="224">
        <v>1</v>
      </c>
      <c r="I232" s="225"/>
      <c r="J232" s="226">
        <f>ROUND(I232*H232,2)</f>
        <v>0</v>
      </c>
      <c r="K232" s="222" t="s">
        <v>21</v>
      </c>
      <c r="L232" s="71"/>
      <c r="M232" s="227" t="s">
        <v>21</v>
      </c>
      <c r="N232" s="228" t="s">
        <v>45</v>
      </c>
      <c r="O232" s="46"/>
      <c r="P232" s="229">
        <f>O232*H232</f>
        <v>0</v>
      </c>
      <c r="Q232" s="229">
        <v>0.00058</v>
      </c>
      <c r="R232" s="229">
        <f>Q232*H232</f>
        <v>0.00058</v>
      </c>
      <c r="S232" s="229">
        <v>0</v>
      </c>
      <c r="T232" s="230">
        <f>S232*H232</f>
        <v>0</v>
      </c>
      <c r="AR232" s="23" t="s">
        <v>141</v>
      </c>
      <c r="AT232" s="23" t="s">
        <v>136</v>
      </c>
      <c r="AU232" s="23" t="s">
        <v>142</v>
      </c>
      <c r="AY232" s="23" t="s">
        <v>134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142</v>
      </c>
      <c r="BK232" s="231">
        <f>ROUND(I232*H232,2)</f>
        <v>0</v>
      </c>
      <c r="BL232" s="23" t="s">
        <v>141</v>
      </c>
      <c r="BM232" s="23" t="s">
        <v>354</v>
      </c>
    </row>
    <row r="233" s="1" customFormat="1" ht="14.4" customHeight="1">
      <c r="B233" s="45"/>
      <c r="C233" s="220" t="s">
        <v>355</v>
      </c>
      <c r="D233" s="220" t="s">
        <v>136</v>
      </c>
      <c r="E233" s="221" t="s">
        <v>356</v>
      </c>
      <c r="F233" s="222" t="s">
        <v>357</v>
      </c>
      <c r="G233" s="223" t="s">
        <v>353</v>
      </c>
      <c r="H233" s="224">
        <v>1</v>
      </c>
      <c r="I233" s="225"/>
      <c r="J233" s="226">
        <f>ROUND(I233*H233,2)</f>
        <v>0</v>
      </c>
      <c r="K233" s="222" t="s">
        <v>21</v>
      </c>
      <c r="L233" s="71"/>
      <c r="M233" s="227" t="s">
        <v>21</v>
      </c>
      <c r="N233" s="228" t="s">
        <v>45</v>
      </c>
      <c r="O233" s="46"/>
      <c r="P233" s="229">
        <f>O233*H233</f>
        <v>0</v>
      </c>
      <c r="Q233" s="229">
        <v>0.00058</v>
      </c>
      <c r="R233" s="229">
        <f>Q233*H233</f>
        <v>0.00058</v>
      </c>
      <c r="S233" s="229">
        <v>0</v>
      </c>
      <c r="T233" s="230">
        <f>S233*H233</f>
        <v>0</v>
      </c>
      <c r="AR233" s="23" t="s">
        <v>141</v>
      </c>
      <c r="AT233" s="23" t="s">
        <v>136</v>
      </c>
      <c r="AU233" s="23" t="s">
        <v>142</v>
      </c>
      <c r="AY233" s="23" t="s">
        <v>134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142</v>
      </c>
      <c r="BK233" s="231">
        <f>ROUND(I233*H233,2)</f>
        <v>0</v>
      </c>
      <c r="BL233" s="23" t="s">
        <v>141</v>
      </c>
      <c r="BM233" s="23" t="s">
        <v>358</v>
      </c>
    </row>
    <row r="234" s="1" customFormat="1" ht="22.8" customHeight="1">
      <c r="B234" s="45"/>
      <c r="C234" s="220" t="s">
        <v>359</v>
      </c>
      <c r="D234" s="220" t="s">
        <v>136</v>
      </c>
      <c r="E234" s="221" t="s">
        <v>360</v>
      </c>
      <c r="F234" s="222" t="s">
        <v>361</v>
      </c>
      <c r="G234" s="223" t="s">
        <v>353</v>
      </c>
      <c r="H234" s="224">
        <v>8</v>
      </c>
      <c r="I234" s="225"/>
      <c r="J234" s="226">
        <f>ROUND(I234*H234,2)</f>
        <v>0</v>
      </c>
      <c r="K234" s="222" t="s">
        <v>21</v>
      </c>
      <c r="L234" s="71"/>
      <c r="M234" s="227" t="s">
        <v>21</v>
      </c>
      <c r="N234" s="228" t="s">
        <v>45</v>
      </c>
      <c r="O234" s="46"/>
      <c r="P234" s="229">
        <f>O234*H234</f>
        <v>0</v>
      </c>
      <c r="Q234" s="229">
        <v>0.00058</v>
      </c>
      <c r="R234" s="229">
        <f>Q234*H234</f>
        <v>0.00464</v>
      </c>
      <c r="S234" s="229">
        <v>0</v>
      </c>
      <c r="T234" s="230">
        <f>S234*H234</f>
        <v>0</v>
      </c>
      <c r="AR234" s="23" t="s">
        <v>141</v>
      </c>
      <c r="AT234" s="23" t="s">
        <v>136</v>
      </c>
      <c r="AU234" s="23" t="s">
        <v>142</v>
      </c>
      <c r="AY234" s="23" t="s">
        <v>134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142</v>
      </c>
      <c r="BK234" s="231">
        <f>ROUND(I234*H234,2)</f>
        <v>0</v>
      </c>
      <c r="BL234" s="23" t="s">
        <v>141</v>
      </c>
      <c r="BM234" s="23" t="s">
        <v>362</v>
      </c>
    </row>
    <row r="235" s="1" customFormat="1" ht="14.4" customHeight="1">
      <c r="B235" s="45"/>
      <c r="C235" s="220" t="s">
        <v>363</v>
      </c>
      <c r="D235" s="220" t="s">
        <v>136</v>
      </c>
      <c r="E235" s="221" t="s">
        <v>364</v>
      </c>
      <c r="F235" s="222" t="s">
        <v>365</v>
      </c>
      <c r="G235" s="223" t="s">
        <v>249</v>
      </c>
      <c r="H235" s="224">
        <v>111.59999999999999</v>
      </c>
      <c r="I235" s="225"/>
      <c r="J235" s="226">
        <f>ROUND(I235*H235,2)</f>
        <v>0</v>
      </c>
      <c r="K235" s="222" t="s">
        <v>140</v>
      </c>
      <c r="L235" s="71"/>
      <c r="M235" s="227" t="s">
        <v>21</v>
      </c>
      <c r="N235" s="228" t="s">
        <v>45</v>
      </c>
      <c r="O235" s="46"/>
      <c r="P235" s="229">
        <f>O235*H235</f>
        <v>0</v>
      </c>
      <c r="Q235" s="229">
        <v>0.010319999999999999</v>
      </c>
      <c r="R235" s="229">
        <f>Q235*H235</f>
        <v>1.1517119999999999</v>
      </c>
      <c r="S235" s="229">
        <v>0</v>
      </c>
      <c r="T235" s="230">
        <f>S235*H235</f>
        <v>0</v>
      </c>
      <c r="AR235" s="23" t="s">
        <v>141</v>
      </c>
      <c r="AT235" s="23" t="s">
        <v>136</v>
      </c>
      <c r="AU235" s="23" t="s">
        <v>142</v>
      </c>
      <c r="AY235" s="23" t="s">
        <v>134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142</v>
      </c>
      <c r="BK235" s="231">
        <f>ROUND(I235*H235,2)</f>
        <v>0</v>
      </c>
      <c r="BL235" s="23" t="s">
        <v>141</v>
      </c>
      <c r="BM235" s="23" t="s">
        <v>366</v>
      </c>
    </row>
    <row r="236" s="11" customFormat="1">
      <c r="B236" s="232"/>
      <c r="C236" s="233"/>
      <c r="D236" s="234" t="s">
        <v>144</v>
      </c>
      <c r="E236" s="235" t="s">
        <v>21</v>
      </c>
      <c r="F236" s="236" t="s">
        <v>367</v>
      </c>
      <c r="G236" s="233"/>
      <c r="H236" s="237">
        <v>111.59999999999999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144</v>
      </c>
      <c r="AU236" s="243" t="s">
        <v>142</v>
      </c>
      <c r="AV236" s="11" t="s">
        <v>142</v>
      </c>
      <c r="AW236" s="11" t="s">
        <v>36</v>
      </c>
      <c r="AX236" s="11" t="s">
        <v>81</v>
      </c>
      <c r="AY236" s="243" t="s">
        <v>134</v>
      </c>
    </row>
    <row r="237" s="1" customFormat="1" ht="22.8" customHeight="1">
      <c r="B237" s="45"/>
      <c r="C237" s="220" t="s">
        <v>368</v>
      </c>
      <c r="D237" s="220" t="s">
        <v>136</v>
      </c>
      <c r="E237" s="221" t="s">
        <v>369</v>
      </c>
      <c r="F237" s="222" t="s">
        <v>370</v>
      </c>
      <c r="G237" s="223" t="s">
        <v>139</v>
      </c>
      <c r="H237" s="224">
        <v>189.04499999999999</v>
      </c>
      <c r="I237" s="225"/>
      <c r="J237" s="226">
        <f>ROUND(I237*H237,2)</f>
        <v>0</v>
      </c>
      <c r="K237" s="222" t="s">
        <v>140</v>
      </c>
      <c r="L237" s="71"/>
      <c r="M237" s="227" t="s">
        <v>21</v>
      </c>
      <c r="N237" s="228" t="s">
        <v>45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3" t="s">
        <v>141</v>
      </c>
      <c r="AT237" s="23" t="s">
        <v>136</v>
      </c>
      <c r="AU237" s="23" t="s">
        <v>142</v>
      </c>
      <c r="AY237" s="23" t="s">
        <v>134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142</v>
      </c>
      <c r="BK237" s="231">
        <f>ROUND(I237*H237,2)</f>
        <v>0</v>
      </c>
      <c r="BL237" s="23" t="s">
        <v>141</v>
      </c>
      <c r="BM237" s="23" t="s">
        <v>371</v>
      </c>
    </row>
    <row r="238" s="12" customFormat="1">
      <c r="B238" s="254"/>
      <c r="C238" s="255"/>
      <c r="D238" s="234" t="s">
        <v>144</v>
      </c>
      <c r="E238" s="256" t="s">
        <v>21</v>
      </c>
      <c r="F238" s="257" t="s">
        <v>216</v>
      </c>
      <c r="G238" s="255"/>
      <c r="H238" s="256" t="s">
        <v>21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AT238" s="263" t="s">
        <v>144</v>
      </c>
      <c r="AU238" s="263" t="s">
        <v>142</v>
      </c>
      <c r="AV238" s="12" t="s">
        <v>81</v>
      </c>
      <c r="AW238" s="12" t="s">
        <v>36</v>
      </c>
      <c r="AX238" s="12" t="s">
        <v>73</v>
      </c>
      <c r="AY238" s="263" t="s">
        <v>134</v>
      </c>
    </row>
    <row r="239" s="11" customFormat="1">
      <c r="B239" s="232"/>
      <c r="C239" s="233"/>
      <c r="D239" s="234" t="s">
        <v>144</v>
      </c>
      <c r="E239" s="235" t="s">
        <v>21</v>
      </c>
      <c r="F239" s="236" t="s">
        <v>372</v>
      </c>
      <c r="G239" s="233"/>
      <c r="H239" s="237">
        <v>100.98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144</v>
      </c>
      <c r="AU239" s="243" t="s">
        <v>142</v>
      </c>
      <c r="AV239" s="11" t="s">
        <v>142</v>
      </c>
      <c r="AW239" s="11" t="s">
        <v>36</v>
      </c>
      <c r="AX239" s="11" t="s">
        <v>73</v>
      </c>
      <c r="AY239" s="243" t="s">
        <v>134</v>
      </c>
    </row>
    <row r="240" s="12" customFormat="1">
      <c r="B240" s="254"/>
      <c r="C240" s="255"/>
      <c r="D240" s="234" t="s">
        <v>144</v>
      </c>
      <c r="E240" s="256" t="s">
        <v>21</v>
      </c>
      <c r="F240" s="257" t="s">
        <v>189</v>
      </c>
      <c r="G240" s="255"/>
      <c r="H240" s="256" t="s">
        <v>21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AT240" s="263" t="s">
        <v>144</v>
      </c>
      <c r="AU240" s="263" t="s">
        <v>142</v>
      </c>
      <c r="AV240" s="12" t="s">
        <v>81</v>
      </c>
      <c r="AW240" s="12" t="s">
        <v>36</v>
      </c>
      <c r="AX240" s="12" t="s">
        <v>73</v>
      </c>
      <c r="AY240" s="263" t="s">
        <v>134</v>
      </c>
    </row>
    <row r="241" s="11" customFormat="1">
      <c r="B241" s="232"/>
      <c r="C241" s="233"/>
      <c r="D241" s="234" t="s">
        <v>144</v>
      </c>
      <c r="E241" s="235" t="s">
        <v>21</v>
      </c>
      <c r="F241" s="236" t="s">
        <v>373</v>
      </c>
      <c r="G241" s="233"/>
      <c r="H241" s="237">
        <v>67.905000000000001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144</v>
      </c>
      <c r="AU241" s="243" t="s">
        <v>142</v>
      </c>
      <c r="AV241" s="11" t="s">
        <v>142</v>
      </c>
      <c r="AW241" s="11" t="s">
        <v>36</v>
      </c>
      <c r="AX241" s="11" t="s">
        <v>73</v>
      </c>
      <c r="AY241" s="243" t="s">
        <v>134</v>
      </c>
    </row>
    <row r="242" s="12" customFormat="1">
      <c r="B242" s="254"/>
      <c r="C242" s="255"/>
      <c r="D242" s="234" t="s">
        <v>144</v>
      </c>
      <c r="E242" s="256" t="s">
        <v>21</v>
      </c>
      <c r="F242" s="257" t="s">
        <v>206</v>
      </c>
      <c r="G242" s="255"/>
      <c r="H242" s="256" t="s">
        <v>21</v>
      </c>
      <c r="I242" s="258"/>
      <c r="J242" s="255"/>
      <c r="K242" s="255"/>
      <c r="L242" s="259"/>
      <c r="M242" s="260"/>
      <c r="N242" s="261"/>
      <c r="O242" s="261"/>
      <c r="P242" s="261"/>
      <c r="Q242" s="261"/>
      <c r="R242" s="261"/>
      <c r="S242" s="261"/>
      <c r="T242" s="262"/>
      <c r="AT242" s="263" t="s">
        <v>144</v>
      </c>
      <c r="AU242" s="263" t="s">
        <v>142</v>
      </c>
      <c r="AV242" s="12" t="s">
        <v>81</v>
      </c>
      <c r="AW242" s="12" t="s">
        <v>36</v>
      </c>
      <c r="AX242" s="12" t="s">
        <v>73</v>
      </c>
      <c r="AY242" s="263" t="s">
        <v>134</v>
      </c>
    </row>
    <row r="243" s="11" customFormat="1">
      <c r="B243" s="232"/>
      <c r="C243" s="233"/>
      <c r="D243" s="234" t="s">
        <v>144</v>
      </c>
      <c r="E243" s="235" t="s">
        <v>21</v>
      </c>
      <c r="F243" s="236" t="s">
        <v>374</v>
      </c>
      <c r="G243" s="233"/>
      <c r="H243" s="237">
        <v>10.08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144</v>
      </c>
      <c r="AU243" s="243" t="s">
        <v>142</v>
      </c>
      <c r="AV243" s="11" t="s">
        <v>142</v>
      </c>
      <c r="AW243" s="11" t="s">
        <v>36</v>
      </c>
      <c r="AX243" s="11" t="s">
        <v>73</v>
      </c>
      <c r="AY243" s="243" t="s">
        <v>134</v>
      </c>
    </row>
    <row r="244" s="12" customFormat="1">
      <c r="B244" s="254"/>
      <c r="C244" s="255"/>
      <c r="D244" s="234" t="s">
        <v>144</v>
      </c>
      <c r="E244" s="256" t="s">
        <v>21</v>
      </c>
      <c r="F244" s="257" t="s">
        <v>202</v>
      </c>
      <c r="G244" s="255"/>
      <c r="H244" s="256" t="s">
        <v>21</v>
      </c>
      <c r="I244" s="258"/>
      <c r="J244" s="255"/>
      <c r="K244" s="255"/>
      <c r="L244" s="259"/>
      <c r="M244" s="260"/>
      <c r="N244" s="261"/>
      <c r="O244" s="261"/>
      <c r="P244" s="261"/>
      <c r="Q244" s="261"/>
      <c r="R244" s="261"/>
      <c r="S244" s="261"/>
      <c r="T244" s="262"/>
      <c r="AT244" s="263" t="s">
        <v>144</v>
      </c>
      <c r="AU244" s="263" t="s">
        <v>142</v>
      </c>
      <c r="AV244" s="12" t="s">
        <v>81</v>
      </c>
      <c r="AW244" s="12" t="s">
        <v>36</v>
      </c>
      <c r="AX244" s="12" t="s">
        <v>73</v>
      </c>
      <c r="AY244" s="263" t="s">
        <v>134</v>
      </c>
    </row>
    <row r="245" s="11" customFormat="1">
      <c r="B245" s="232"/>
      <c r="C245" s="233"/>
      <c r="D245" s="234" t="s">
        <v>144</v>
      </c>
      <c r="E245" s="235" t="s">
        <v>21</v>
      </c>
      <c r="F245" s="236" t="s">
        <v>374</v>
      </c>
      <c r="G245" s="233"/>
      <c r="H245" s="237">
        <v>10.08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144</v>
      </c>
      <c r="AU245" s="243" t="s">
        <v>142</v>
      </c>
      <c r="AV245" s="11" t="s">
        <v>142</v>
      </c>
      <c r="AW245" s="11" t="s">
        <v>36</v>
      </c>
      <c r="AX245" s="11" t="s">
        <v>73</v>
      </c>
      <c r="AY245" s="243" t="s">
        <v>134</v>
      </c>
    </row>
    <row r="246" s="13" customFormat="1">
      <c r="B246" s="264"/>
      <c r="C246" s="265"/>
      <c r="D246" s="234" t="s">
        <v>144</v>
      </c>
      <c r="E246" s="266" t="s">
        <v>21</v>
      </c>
      <c r="F246" s="267" t="s">
        <v>192</v>
      </c>
      <c r="G246" s="265"/>
      <c r="H246" s="268">
        <v>189.04499999999999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AT246" s="274" t="s">
        <v>144</v>
      </c>
      <c r="AU246" s="274" t="s">
        <v>142</v>
      </c>
      <c r="AV246" s="13" t="s">
        <v>141</v>
      </c>
      <c r="AW246" s="13" t="s">
        <v>36</v>
      </c>
      <c r="AX246" s="13" t="s">
        <v>81</v>
      </c>
      <c r="AY246" s="274" t="s">
        <v>134</v>
      </c>
    </row>
    <row r="247" s="1" customFormat="1" ht="14.4" customHeight="1">
      <c r="B247" s="45"/>
      <c r="C247" s="220" t="s">
        <v>288</v>
      </c>
      <c r="D247" s="220" t="s">
        <v>136</v>
      </c>
      <c r="E247" s="221" t="s">
        <v>375</v>
      </c>
      <c r="F247" s="222" t="s">
        <v>376</v>
      </c>
      <c r="G247" s="223" t="s">
        <v>139</v>
      </c>
      <c r="H247" s="224">
        <v>1002.2000000000001</v>
      </c>
      <c r="I247" s="225"/>
      <c r="J247" s="226">
        <f>ROUND(I247*H247,2)</f>
        <v>0</v>
      </c>
      <c r="K247" s="222" t="s">
        <v>140</v>
      </c>
      <c r="L247" s="71"/>
      <c r="M247" s="227" t="s">
        <v>21</v>
      </c>
      <c r="N247" s="228" t="s">
        <v>45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141</v>
      </c>
      <c r="AT247" s="23" t="s">
        <v>136</v>
      </c>
      <c r="AU247" s="23" t="s">
        <v>142</v>
      </c>
      <c r="AY247" s="23" t="s">
        <v>134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142</v>
      </c>
      <c r="BK247" s="231">
        <f>ROUND(I247*H247,2)</f>
        <v>0</v>
      </c>
      <c r="BL247" s="23" t="s">
        <v>141</v>
      </c>
      <c r="BM247" s="23" t="s">
        <v>377</v>
      </c>
    </row>
    <row r="248" s="11" customFormat="1">
      <c r="B248" s="232"/>
      <c r="C248" s="233"/>
      <c r="D248" s="234" t="s">
        <v>144</v>
      </c>
      <c r="E248" s="235" t="s">
        <v>21</v>
      </c>
      <c r="F248" s="236" t="s">
        <v>378</v>
      </c>
      <c r="G248" s="233"/>
      <c r="H248" s="237">
        <v>1002.2000000000001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144</v>
      </c>
      <c r="AU248" s="243" t="s">
        <v>142</v>
      </c>
      <c r="AV248" s="11" t="s">
        <v>142</v>
      </c>
      <c r="AW248" s="11" t="s">
        <v>36</v>
      </c>
      <c r="AX248" s="11" t="s">
        <v>81</v>
      </c>
      <c r="AY248" s="243" t="s">
        <v>134</v>
      </c>
    </row>
    <row r="249" s="10" customFormat="1" ht="29.88" customHeight="1">
      <c r="B249" s="204"/>
      <c r="C249" s="205"/>
      <c r="D249" s="206" t="s">
        <v>72</v>
      </c>
      <c r="E249" s="218" t="s">
        <v>179</v>
      </c>
      <c r="F249" s="218" t="s">
        <v>379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SUM(P250:P290)</f>
        <v>0</v>
      </c>
      <c r="Q249" s="212"/>
      <c r="R249" s="213">
        <f>SUM(R250:R290)</f>
        <v>1.5787996</v>
      </c>
      <c r="S249" s="212"/>
      <c r="T249" s="214">
        <f>SUM(T250:T290)</f>
        <v>2.8289569999999999</v>
      </c>
      <c r="AR249" s="215" t="s">
        <v>81</v>
      </c>
      <c r="AT249" s="216" t="s">
        <v>72</v>
      </c>
      <c r="AU249" s="216" t="s">
        <v>81</v>
      </c>
      <c r="AY249" s="215" t="s">
        <v>134</v>
      </c>
      <c r="BK249" s="217">
        <f>SUM(BK250:BK290)</f>
        <v>0</v>
      </c>
    </row>
    <row r="250" s="1" customFormat="1" ht="22.8" customHeight="1">
      <c r="B250" s="45"/>
      <c r="C250" s="220" t="s">
        <v>380</v>
      </c>
      <c r="D250" s="220" t="s">
        <v>136</v>
      </c>
      <c r="E250" s="221" t="s">
        <v>381</v>
      </c>
      <c r="F250" s="222" t="s">
        <v>382</v>
      </c>
      <c r="G250" s="223" t="s">
        <v>139</v>
      </c>
      <c r="H250" s="224">
        <v>1404.26</v>
      </c>
      <c r="I250" s="225"/>
      <c r="J250" s="226">
        <f>ROUND(I250*H250,2)</f>
        <v>0</v>
      </c>
      <c r="K250" s="222" t="s">
        <v>140</v>
      </c>
      <c r="L250" s="71"/>
      <c r="M250" s="227" t="s">
        <v>21</v>
      </c>
      <c r="N250" s="228" t="s">
        <v>45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" t="s">
        <v>141</v>
      </c>
      <c r="AT250" s="23" t="s">
        <v>136</v>
      </c>
      <c r="AU250" s="23" t="s">
        <v>142</v>
      </c>
      <c r="AY250" s="23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142</v>
      </c>
      <c r="BK250" s="231">
        <f>ROUND(I250*H250,2)</f>
        <v>0</v>
      </c>
      <c r="BL250" s="23" t="s">
        <v>141</v>
      </c>
      <c r="BM250" s="23" t="s">
        <v>383</v>
      </c>
    </row>
    <row r="251" s="11" customFormat="1">
      <c r="B251" s="232"/>
      <c r="C251" s="233"/>
      <c r="D251" s="234" t="s">
        <v>144</v>
      </c>
      <c r="E251" s="235" t="s">
        <v>21</v>
      </c>
      <c r="F251" s="236" t="s">
        <v>384</v>
      </c>
      <c r="G251" s="233"/>
      <c r="H251" s="237">
        <v>1122.4000000000001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144</v>
      </c>
      <c r="AU251" s="243" t="s">
        <v>142</v>
      </c>
      <c r="AV251" s="11" t="s">
        <v>142</v>
      </c>
      <c r="AW251" s="11" t="s">
        <v>36</v>
      </c>
      <c r="AX251" s="11" t="s">
        <v>73</v>
      </c>
      <c r="AY251" s="243" t="s">
        <v>134</v>
      </c>
    </row>
    <row r="252" s="11" customFormat="1">
      <c r="B252" s="232"/>
      <c r="C252" s="233"/>
      <c r="D252" s="234" t="s">
        <v>144</v>
      </c>
      <c r="E252" s="235" t="s">
        <v>21</v>
      </c>
      <c r="F252" s="236" t="s">
        <v>385</v>
      </c>
      <c r="G252" s="233"/>
      <c r="H252" s="237">
        <v>155.38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144</v>
      </c>
      <c r="AU252" s="243" t="s">
        <v>142</v>
      </c>
      <c r="AV252" s="11" t="s">
        <v>142</v>
      </c>
      <c r="AW252" s="11" t="s">
        <v>36</v>
      </c>
      <c r="AX252" s="11" t="s">
        <v>73</v>
      </c>
      <c r="AY252" s="243" t="s">
        <v>134</v>
      </c>
    </row>
    <row r="253" s="11" customFormat="1">
      <c r="B253" s="232"/>
      <c r="C253" s="233"/>
      <c r="D253" s="234" t="s">
        <v>144</v>
      </c>
      <c r="E253" s="235" t="s">
        <v>21</v>
      </c>
      <c r="F253" s="236" t="s">
        <v>386</v>
      </c>
      <c r="G253" s="233"/>
      <c r="H253" s="237">
        <v>126.48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144</v>
      </c>
      <c r="AU253" s="243" t="s">
        <v>142</v>
      </c>
      <c r="AV253" s="11" t="s">
        <v>142</v>
      </c>
      <c r="AW253" s="11" t="s">
        <v>36</v>
      </c>
      <c r="AX253" s="11" t="s">
        <v>73</v>
      </c>
      <c r="AY253" s="243" t="s">
        <v>134</v>
      </c>
    </row>
    <row r="254" s="13" customFormat="1">
      <c r="B254" s="264"/>
      <c r="C254" s="265"/>
      <c r="D254" s="234" t="s">
        <v>144</v>
      </c>
      <c r="E254" s="266" t="s">
        <v>21</v>
      </c>
      <c r="F254" s="267" t="s">
        <v>192</v>
      </c>
      <c r="G254" s="265"/>
      <c r="H254" s="268">
        <v>1404.26</v>
      </c>
      <c r="I254" s="269"/>
      <c r="J254" s="265"/>
      <c r="K254" s="265"/>
      <c r="L254" s="270"/>
      <c r="M254" s="271"/>
      <c r="N254" s="272"/>
      <c r="O254" s="272"/>
      <c r="P254" s="272"/>
      <c r="Q254" s="272"/>
      <c r="R254" s="272"/>
      <c r="S254" s="272"/>
      <c r="T254" s="273"/>
      <c r="AT254" s="274" t="s">
        <v>144</v>
      </c>
      <c r="AU254" s="274" t="s">
        <v>142</v>
      </c>
      <c r="AV254" s="13" t="s">
        <v>141</v>
      </c>
      <c r="AW254" s="13" t="s">
        <v>36</v>
      </c>
      <c r="AX254" s="13" t="s">
        <v>81</v>
      </c>
      <c r="AY254" s="274" t="s">
        <v>134</v>
      </c>
    </row>
    <row r="255" s="1" customFormat="1" ht="22.8" customHeight="1">
      <c r="B255" s="45"/>
      <c r="C255" s="220" t="s">
        <v>387</v>
      </c>
      <c r="D255" s="220" t="s">
        <v>136</v>
      </c>
      <c r="E255" s="221" t="s">
        <v>388</v>
      </c>
      <c r="F255" s="222" t="s">
        <v>389</v>
      </c>
      <c r="G255" s="223" t="s">
        <v>139</v>
      </c>
      <c r="H255" s="224">
        <v>84255.600000000006</v>
      </c>
      <c r="I255" s="225"/>
      <c r="J255" s="226">
        <f>ROUND(I255*H255,2)</f>
        <v>0</v>
      </c>
      <c r="K255" s="222" t="s">
        <v>140</v>
      </c>
      <c r="L255" s="71"/>
      <c r="M255" s="227" t="s">
        <v>21</v>
      </c>
      <c r="N255" s="228" t="s">
        <v>45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141</v>
      </c>
      <c r="AT255" s="23" t="s">
        <v>136</v>
      </c>
      <c r="AU255" s="23" t="s">
        <v>142</v>
      </c>
      <c r="AY255" s="23" t="s">
        <v>134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142</v>
      </c>
      <c r="BK255" s="231">
        <f>ROUND(I255*H255,2)</f>
        <v>0</v>
      </c>
      <c r="BL255" s="23" t="s">
        <v>141</v>
      </c>
      <c r="BM255" s="23" t="s">
        <v>390</v>
      </c>
    </row>
    <row r="256" s="11" customFormat="1">
      <c r="B256" s="232"/>
      <c r="C256" s="233"/>
      <c r="D256" s="234" t="s">
        <v>144</v>
      </c>
      <c r="E256" s="233"/>
      <c r="F256" s="236" t="s">
        <v>391</v>
      </c>
      <c r="G256" s="233"/>
      <c r="H256" s="237">
        <v>84255.600000000006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144</v>
      </c>
      <c r="AU256" s="243" t="s">
        <v>142</v>
      </c>
      <c r="AV256" s="11" t="s">
        <v>142</v>
      </c>
      <c r="AW256" s="11" t="s">
        <v>6</v>
      </c>
      <c r="AX256" s="11" t="s">
        <v>81</v>
      </c>
      <c r="AY256" s="243" t="s">
        <v>134</v>
      </c>
    </row>
    <row r="257" s="1" customFormat="1" ht="22.8" customHeight="1">
      <c r="B257" s="45"/>
      <c r="C257" s="220" t="s">
        <v>392</v>
      </c>
      <c r="D257" s="220" t="s">
        <v>136</v>
      </c>
      <c r="E257" s="221" t="s">
        <v>393</v>
      </c>
      <c r="F257" s="222" t="s">
        <v>394</v>
      </c>
      <c r="G257" s="223" t="s">
        <v>139</v>
      </c>
      <c r="H257" s="224">
        <v>1404.26</v>
      </c>
      <c r="I257" s="225"/>
      <c r="J257" s="226">
        <f>ROUND(I257*H257,2)</f>
        <v>0</v>
      </c>
      <c r="K257" s="222" t="s">
        <v>140</v>
      </c>
      <c r="L257" s="71"/>
      <c r="M257" s="227" t="s">
        <v>21</v>
      </c>
      <c r="N257" s="228" t="s">
        <v>45</v>
      </c>
      <c r="O257" s="46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AR257" s="23" t="s">
        <v>141</v>
      </c>
      <c r="AT257" s="23" t="s">
        <v>136</v>
      </c>
      <c r="AU257" s="23" t="s">
        <v>142</v>
      </c>
      <c r="AY257" s="23" t="s">
        <v>134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142</v>
      </c>
      <c r="BK257" s="231">
        <f>ROUND(I257*H257,2)</f>
        <v>0</v>
      </c>
      <c r="BL257" s="23" t="s">
        <v>141</v>
      </c>
      <c r="BM257" s="23" t="s">
        <v>395</v>
      </c>
    </row>
    <row r="258" s="1" customFormat="1" ht="14.4" customHeight="1">
      <c r="B258" s="45"/>
      <c r="C258" s="220" t="s">
        <v>396</v>
      </c>
      <c r="D258" s="220" t="s">
        <v>136</v>
      </c>
      <c r="E258" s="221" t="s">
        <v>397</v>
      </c>
      <c r="F258" s="222" t="s">
        <v>398</v>
      </c>
      <c r="G258" s="223" t="s">
        <v>139</v>
      </c>
      <c r="H258" s="224">
        <v>1686</v>
      </c>
      <c r="I258" s="225"/>
      <c r="J258" s="226">
        <f>ROUND(I258*H258,2)</f>
        <v>0</v>
      </c>
      <c r="K258" s="222" t="s">
        <v>140</v>
      </c>
      <c r="L258" s="71"/>
      <c r="M258" s="227" t="s">
        <v>21</v>
      </c>
      <c r="N258" s="228" t="s">
        <v>45</v>
      </c>
      <c r="O258" s="46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" t="s">
        <v>141</v>
      </c>
      <c r="AT258" s="23" t="s">
        <v>136</v>
      </c>
      <c r="AU258" s="23" t="s">
        <v>142</v>
      </c>
      <c r="AY258" s="23" t="s">
        <v>134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142</v>
      </c>
      <c r="BK258" s="231">
        <f>ROUND(I258*H258,2)</f>
        <v>0</v>
      </c>
      <c r="BL258" s="23" t="s">
        <v>141</v>
      </c>
      <c r="BM258" s="23" t="s">
        <v>399</v>
      </c>
    </row>
    <row r="259" s="11" customFormat="1">
      <c r="B259" s="232"/>
      <c r="C259" s="233"/>
      <c r="D259" s="234" t="s">
        <v>144</v>
      </c>
      <c r="E259" s="235" t="s">
        <v>21</v>
      </c>
      <c r="F259" s="236" t="s">
        <v>400</v>
      </c>
      <c r="G259" s="233"/>
      <c r="H259" s="237">
        <v>1686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144</v>
      </c>
      <c r="AU259" s="243" t="s">
        <v>142</v>
      </c>
      <c r="AV259" s="11" t="s">
        <v>142</v>
      </c>
      <c r="AW259" s="11" t="s">
        <v>36</v>
      </c>
      <c r="AX259" s="11" t="s">
        <v>81</v>
      </c>
      <c r="AY259" s="243" t="s">
        <v>134</v>
      </c>
    </row>
    <row r="260" s="1" customFormat="1" ht="14.4" customHeight="1">
      <c r="B260" s="45"/>
      <c r="C260" s="220" t="s">
        <v>401</v>
      </c>
      <c r="D260" s="220" t="s">
        <v>136</v>
      </c>
      <c r="E260" s="221" t="s">
        <v>402</v>
      </c>
      <c r="F260" s="222" t="s">
        <v>403</v>
      </c>
      <c r="G260" s="223" t="s">
        <v>139</v>
      </c>
      <c r="H260" s="224">
        <v>101160</v>
      </c>
      <c r="I260" s="225"/>
      <c r="J260" s="226">
        <f>ROUND(I260*H260,2)</f>
        <v>0</v>
      </c>
      <c r="K260" s="222" t="s">
        <v>140</v>
      </c>
      <c r="L260" s="71"/>
      <c r="M260" s="227" t="s">
        <v>21</v>
      </c>
      <c r="N260" s="228" t="s">
        <v>45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AR260" s="23" t="s">
        <v>141</v>
      </c>
      <c r="AT260" s="23" t="s">
        <v>136</v>
      </c>
      <c r="AU260" s="23" t="s">
        <v>142</v>
      </c>
      <c r="AY260" s="23" t="s">
        <v>134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142</v>
      </c>
      <c r="BK260" s="231">
        <f>ROUND(I260*H260,2)</f>
        <v>0</v>
      </c>
      <c r="BL260" s="23" t="s">
        <v>141</v>
      </c>
      <c r="BM260" s="23" t="s">
        <v>404</v>
      </c>
    </row>
    <row r="261" s="11" customFormat="1">
      <c r="B261" s="232"/>
      <c r="C261" s="233"/>
      <c r="D261" s="234" t="s">
        <v>144</v>
      </c>
      <c r="E261" s="233"/>
      <c r="F261" s="236" t="s">
        <v>405</v>
      </c>
      <c r="G261" s="233"/>
      <c r="H261" s="237">
        <v>101160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144</v>
      </c>
      <c r="AU261" s="243" t="s">
        <v>142</v>
      </c>
      <c r="AV261" s="11" t="s">
        <v>142</v>
      </c>
      <c r="AW261" s="11" t="s">
        <v>6</v>
      </c>
      <c r="AX261" s="11" t="s">
        <v>81</v>
      </c>
      <c r="AY261" s="243" t="s">
        <v>134</v>
      </c>
    </row>
    <row r="262" s="1" customFormat="1" ht="14.4" customHeight="1">
      <c r="B262" s="45"/>
      <c r="C262" s="220" t="s">
        <v>406</v>
      </c>
      <c r="D262" s="220" t="s">
        <v>136</v>
      </c>
      <c r="E262" s="221" t="s">
        <v>407</v>
      </c>
      <c r="F262" s="222" t="s">
        <v>408</v>
      </c>
      <c r="G262" s="223" t="s">
        <v>139</v>
      </c>
      <c r="H262" s="224">
        <v>1686</v>
      </c>
      <c r="I262" s="225"/>
      <c r="J262" s="226">
        <f>ROUND(I262*H262,2)</f>
        <v>0</v>
      </c>
      <c r="K262" s="222" t="s">
        <v>140</v>
      </c>
      <c r="L262" s="71"/>
      <c r="M262" s="227" t="s">
        <v>21</v>
      </c>
      <c r="N262" s="228" t="s">
        <v>45</v>
      </c>
      <c r="O262" s="46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AR262" s="23" t="s">
        <v>141</v>
      </c>
      <c r="AT262" s="23" t="s">
        <v>136</v>
      </c>
      <c r="AU262" s="23" t="s">
        <v>142</v>
      </c>
      <c r="AY262" s="23" t="s">
        <v>134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23" t="s">
        <v>142</v>
      </c>
      <c r="BK262" s="231">
        <f>ROUND(I262*H262,2)</f>
        <v>0</v>
      </c>
      <c r="BL262" s="23" t="s">
        <v>141</v>
      </c>
      <c r="BM262" s="23" t="s">
        <v>409</v>
      </c>
    </row>
    <row r="263" s="1" customFormat="1" ht="14.4" customHeight="1">
      <c r="B263" s="45"/>
      <c r="C263" s="220" t="s">
        <v>410</v>
      </c>
      <c r="D263" s="220" t="s">
        <v>136</v>
      </c>
      <c r="E263" s="221" t="s">
        <v>411</v>
      </c>
      <c r="F263" s="222" t="s">
        <v>412</v>
      </c>
      <c r="G263" s="223" t="s">
        <v>249</v>
      </c>
      <c r="H263" s="224">
        <v>18.600000000000001</v>
      </c>
      <c r="I263" s="225"/>
      <c r="J263" s="226">
        <f>ROUND(I263*H263,2)</f>
        <v>0</v>
      </c>
      <c r="K263" s="222" t="s">
        <v>140</v>
      </c>
      <c r="L263" s="71"/>
      <c r="M263" s="227" t="s">
        <v>21</v>
      </c>
      <c r="N263" s="228" t="s">
        <v>45</v>
      </c>
      <c r="O263" s="46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AR263" s="23" t="s">
        <v>141</v>
      </c>
      <c r="AT263" s="23" t="s">
        <v>136</v>
      </c>
      <c r="AU263" s="23" t="s">
        <v>142</v>
      </c>
      <c r="AY263" s="23" t="s">
        <v>134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142</v>
      </c>
      <c r="BK263" s="231">
        <f>ROUND(I263*H263,2)</f>
        <v>0</v>
      </c>
      <c r="BL263" s="23" t="s">
        <v>141</v>
      </c>
      <c r="BM263" s="23" t="s">
        <v>413</v>
      </c>
    </row>
    <row r="264" s="11" customFormat="1">
      <c r="B264" s="232"/>
      <c r="C264" s="233"/>
      <c r="D264" s="234" t="s">
        <v>144</v>
      </c>
      <c r="E264" s="235" t="s">
        <v>21</v>
      </c>
      <c r="F264" s="236" t="s">
        <v>414</v>
      </c>
      <c r="G264" s="233"/>
      <c r="H264" s="237">
        <v>18.600000000000001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144</v>
      </c>
      <c r="AU264" s="243" t="s">
        <v>142</v>
      </c>
      <c r="AV264" s="11" t="s">
        <v>142</v>
      </c>
      <c r="AW264" s="11" t="s">
        <v>36</v>
      </c>
      <c r="AX264" s="11" t="s">
        <v>81</v>
      </c>
      <c r="AY264" s="243" t="s">
        <v>134</v>
      </c>
    </row>
    <row r="265" s="1" customFormat="1" ht="22.8" customHeight="1">
      <c r="B265" s="45"/>
      <c r="C265" s="220" t="s">
        <v>415</v>
      </c>
      <c r="D265" s="220" t="s">
        <v>136</v>
      </c>
      <c r="E265" s="221" t="s">
        <v>416</v>
      </c>
      <c r="F265" s="222" t="s">
        <v>417</v>
      </c>
      <c r="G265" s="223" t="s">
        <v>249</v>
      </c>
      <c r="H265" s="224">
        <v>1116</v>
      </c>
      <c r="I265" s="225"/>
      <c r="J265" s="226">
        <f>ROUND(I265*H265,2)</f>
        <v>0</v>
      </c>
      <c r="K265" s="222" t="s">
        <v>140</v>
      </c>
      <c r="L265" s="71"/>
      <c r="M265" s="227" t="s">
        <v>21</v>
      </c>
      <c r="N265" s="228" t="s">
        <v>45</v>
      </c>
      <c r="O265" s="4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" t="s">
        <v>141</v>
      </c>
      <c r="AT265" s="23" t="s">
        <v>136</v>
      </c>
      <c r="AU265" s="23" t="s">
        <v>142</v>
      </c>
      <c r="AY265" s="23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142</v>
      </c>
      <c r="BK265" s="231">
        <f>ROUND(I265*H265,2)</f>
        <v>0</v>
      </c>
      <c r="BL265" s="23" t="s">
        <v>141</v>
      </c>
      <c r="BM265" s="23" t="s">
        <v>418</v>
      </c>
    </row>
    <row r="266" s="11" customFormat="1">
      <c r="B266" s="232"/>
      <c r="C266" s="233"/>
      <c r="D266" s="234" t="s">
        <v>144</v>
      </c>
      <c r="E266" s="233"/>
      <c r="F266" s="236" t="s">
        <v>419</v>
      </c>
      <c r="G266" s="233"/>
      <c r="H266" s="237">
        <v>1116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144</v>
      </c>
      <c r="AU266" s="243" t="s">
        <v>142</v>
      </c>
      <c r="AV266" s="11" t="s">
        <v>142</v>
      </c>
      <c r="AW266" s="11" t="s">
        <v>6</v>
      </c>
      <c r="AX266" s="11" t="s">
        <v>81</v>
      </c>
      <c r="AY266" s="243" t="s">
        <v>134</v>
      </c>
    </row>
    <row r="267" s="1" customFormat="1" ht="14.4" customHeight="1">
      <c r="B267" s="45"/>
      <c r="C267" s="220" t="s">
        <v>420</v>
      </c>
      <c r="D267" s="220" t="s">
        <v>136</v>
      </c>
      <c r="E267" s="221" t="s">
        <v>421</v>
      </c>
      <c r="F267" s="222" t="s">
        <v>422</v>
      </c>
      <c r="G267" s="223" t="s">
        <v>249</v>
      </c>
      <c r="H267" s="224">
        <v>18.600000000000001</v>
      </c>
      <c r="I267" s="225"/>
      <c r="J267" s="226">
        <f>ROUND(I267*H267,2)</f>
        <v>0</v>
      </c>
      <c r="K267" s="222" t="s">
        <v>140</v>
      </c>
      <c r="L267" s="71"/>
      <c r="M267" s="227" t="s">
        <v>21</v>
      </c>
      <c r="N267" s="228" t="s">
        <v>45</v>
      </c>
      <c r="O267" s="46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AR267" s="23" t="s">
        <v>141</v>
      </c>
      <c r="AT267" s="23" t="s">
        <v>136</v>
      </c>
      <c r="AU267" s="23" t="s">
        <v>142</v>
      </c>
      <c r="AY267" s="23" t="s">
        <v>134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3" t="s">
        <v>142</v>
      </c>
      <c r="BK267" s="231">
        <f>ROUND(I267*H267,2)</f>
        <v>0</v>
      </c>
      <c r="BL267" s="23" t="s">
        <v>141</v>
      </c>
      <c r="BM267" s="23" t="s">
        <v>423</v>
      </c>
    </row>
    <row r="268" s="1" customFormat="1" ht="14.4" customHeight="1">
      <c r="B268" s="45"/>
      <c r="C268" s="220" t="s">
        <v>424</v>
      </c>
      <c r="D268" s="220" t="s">
        <v>136</v>
      </c>
      <c r="E268" s="221" t="s">
        <v>425</v>
      </c>
      <c r="F268" s="222" t="s">
        <v>426</v>
      </c>
      <c r="G268" s="223" t="s">
        <v>249</v>
      </c>
      <c r="H268" s="224">
        <v>9</v>
      </c>
      <c r="I268" s="225"/>
      <c r="J268" s="226">
        <f>ROUND(I268*H268,2)</f>
        <v>0</v>
      </c>
      <c r="K268" s="222" t="s">
        <v>140</v>
      </c>
      <c r="L268" s="71"/>
      <c r="M268" s="227" t="s">
        <v>21</v>
      </c>
      <c r="N268" s="228" t="s">
        <v>45</v>
      </c>
      <c r="O268" s="46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AR268" s="23" t="s">
        <v>141</v>
      </c>
      <c r="AT268" s="23" t="s">
        <v>136</v>
      </c>
      <c r="AU268" s="23" t="s">
        <v>142</v>
      </c>
      <c r="AY268" s="23" t="s">
        <v>134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23" t="s">
        <v>142</v>
      </c>
      <c r="BK268" s="231">
        <f>ROUND(I268*H268,2)</f>
        <v>0</v>
      </c>
      <c r="BL268" s="23" t="s">
        <v>141</v>
      </c>
      <c r="BM268" s="23" t="s">
        <v>427</v>
      </c>
    </row>
    <row r="269" s="11" customFormat="1">
      <c r="B269" s="232"/>
      <c r="C269" s="233"/>
      <c r="D269" s="234" t="s">
        <v>144</v>
      </c>
      <c r="E269" s="235" t="s">
        <v>21</v>
      </c>
      <c r="F269" s="236" t="s">
        <v>428</v>
      </c>
      <c r="G269" s="233"/>
      <c r="H269" s="237">
        <v>9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144</v>
      </c>
      <c r="AU269" s="243" t="s">
        <v>142</v>
      </c>
      <c r="AV269" s="11" t="s">
        <v>142</v>
      </c>
      <c r="AW269" s="11" t="s">
        <v>36</v>
      </c>
      <c r="AX269" s="11" t="s">
        <v>81</v>
      </c>
      <c r="AY269" s="243" t="s">
        <v>134</v>
      </c>
    </row>
    <row r="270" s="1" customFormat="1" ht="22.8" customHeight="1">
      <c r="B270" s="45"/>
      <c r="C270" s="220" t="s">
        <v>429</v>
      </c>
      <c r="D270" s="220" t="s">
        <v>136</v>
      </c>
      <c r="E270" s="221" t="s">
        <v>430</v>
      </c>
      <c r="F270" s="222" t="s">
        <v>431</v>
      </c>
      <c r="G270" s="223" t="s">
        <v>249</v>
      </c>
      <c r="H270" s="224">
        <v>540</v>
      </c>
      <c r="I270" s="225"/>
      <c r="J270" s="226">
        <f>ROUND(I270*H270,2)</f>
        <v>0</v>
      </c>
      <c r="K270" s="222" t="s">
        <v>140</v>
      </c>
      <c r="L270" s="71"/>
      <c r="M270" s="227" t="s">
        <v>21</v>
      </c>
      <c r="N270" s="228" t="s">
        <v>45</v>
      </c>
      <c r="O270" s="46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AR270" s="23" t="s">
        <v>141</v>
      </c>
      <c r="AT270" s="23" t="s">
        <v>136</v>
      </c>
      <c r="AU270" s="23" t="s">
        <v>142</v>
      </c>
      <c r="AY270" s="23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23" t="s">
        <v>142</v>
      </c>
      <c r="BK270" s="231">
        <f>ROUND(I270*H270,2)</f>
        <v>0</v>
      </c>
      <c r="BL270" s="23" t="s">
        <v>141</v>
      </c>
      <c r="BM270" s="23" t="s">
        <v>432</v>
      </c>
    </row>
    <row r="271" s="11" customFormat="1">
      <c r="B271" s="232"/>
      <c r="C271" s="233"/>
      <c r="D271" s="234" t="s">
        <v>144</v>
      </c>
      <c r="E271" s="233"/>
      <c r="F271" s="236" t="s">
        <v>433</v>
      </c>
      <c r="G271" s="233"/>
      <c r="H271" s="237">
        <v>540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144</v>
      </c>
      <c r="AU271" s="243" t="s">
        <v>142</v>
      </c>
      <c r="AV271" s="11" t="s">
        <v>142</v>
      </c>
      <c r="AW271" s="11" t="s">
        <v>6</v>
      </c>
      <c r="AX271" s="11" t="s">
        <v>81</v>
      </c>
      <c r="AY271" s="243" t="s">
        <v>134</v>
      </c>
    </row>
    <row r="272" s="1" customFormat="1" ht="14.4" customHeight="1">
      <c r="B272" s="45"/>
      <c r="C272" s="220" t="s">
        <v>434</v>
      </c>
      <c r="D272" s="220" t="s">
        <v>136</v>
      </c>
      <c r="E272" s="221" t="s">
        <v>435</v>
      </c>
      <c r="F272" s="222" t="s">
        <v>436</v>
      </c>
      <c r="G272" s="223" t="s">
        <v>249</v>
      </c>
      <c r="H272" s="224">
        <v>9</v>
      </c>
      <c r="I272" s="225"/>
      <c r="J272" s="226">
        <f>ROUND(I272*H272,2)</f>
        <v>0</v>
      </c>
      <c r="K272" s="222" t="s">
        <v>140</v>
      </c>
      <c r="L272" s="71"/>
      <c r="M272" s="227" t="s">
        <v>21</v>
      </c>
      <c r="N272" s="228" t="s">
        <v>45</v>
      </c>
      <c r="O272" s="46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AR272" s="23" t="s">
        <v>141</v>
      </c>
      <c r="AT272" s="23" t="s">
        <v>136</v>
      </c>
      <c r="AU272" s="23" t="s">
        <v>142</v>
      </c>
      <c r="AY272" s="23" t="s">
        <v>134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142</v>
      </c>
      <c r="BK272" s="231">
        <f>ROUND(I272*H272,2)</f>
        <v>0</v>
      </c>
      <c r="BL272" s="23" t="s">
        <v>141</v>
      </c>
      <c r="BM272" s="23" t="s">
        <v>437</v>
      </c>
    </row>
    <row r="273" s="1" customFormat="1" ht="22.8" customHeight="1">
      <c r="B273" s="45"/>
      <c r="C273" s="220" t="s">
        <v>438</v>
      </c>
      <c r="D273" s="220" t="s">
        <v>136</v>
      </c>
      <c r="E273" s="221" t="s">
        <v>439</v>
      </c>
      <c r="F273" s="222" t="s">
        <v>440</v>
      </c>
      <c r="G273" s="223" t="s">
        <v>353</v>
      </c>
      <c r="H273" s="224">
        <v>6</v>
      </c>
      <c r="I273" s="225"/>
      <c r="J273" s="226">
        <f>ROUND(I273*H273,2)</f>
        <v>0</v>
      </c>
      <c r="K273" s="222" t="s">
        <v>140</v>
      </c>
      <c r="L273" s="71"/>
      <c r="M273" s="227" t="s">
        <v>21</v>
      </c>
      <c r="N273" s="228" t="s">
        <v>45</v>
      </c>
      <c r="O273" s="46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AR273" s="23" t="s">
        <v>141</v>
      </c>
      <c r="AT273" s="23" t="s">
        <v>136</v>
      </c>
      <c r="AU273" s="23" t="s">
        <v>142</v>
      </c>
      <c r="AY273" s="23" t="s">
        <v>134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23" t="s">
        <v>142</v>
      </c>
      <c r="BK273" s="231">
        <f>ROUND(I273*H273,2)</f>
        <v>0</v>
      </c>
      <c r="BL273" s="23" t="s">
        <v>141</v>
      </c>
      <c r="BM273" s="23" t="s">
        <v>441</v>
      </c>
    </row>
    <row r="274" s="1" customFormat="1" ht="14.4" customHeight="1">
      <c r="B274" s="45"/>
      <c r="C274" s="220" t="s">
        <v>442</v>
      </c>
      <c r="D274" s="220" t="s">
        <v>136</v>
      </c>
      <c r="E274" s="221" t="s">
        <v>443</v>
      </c>
      <c r="F274" s="222" t="s">
        <v>444</v>
      </c>
      <c r="G274" s="223" t="s">
        <v>139</v>
      </c>
      <c r="H274" s="224">
        <v>59.219000000000001</v>
      </c>
      <c r="I274" s="225"/>
      <c r="J274" s="226">
        <f>ROUND(I274*H274,2)</f>
        <v>0</v>
      </c>
      <c r="K274" s="222" t="s">
        <v>140</v>
      </c>
      <c r="L274" s="71"/>
      <c r="M274" s="227" t="s">
        <v>21</v>
      </c>
      <c r="N274" s="228" t="s">
        <v>45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0.0089999999999999993</v>
      </c>
      <c r="T274" s="230">
        <f>S274*H274</f>
        <v>0.53297099999999997</v>
      </c>
      <c r="AR274" s="23" t="s">
        <v>141</v>
      </c>
      <c r="AT274" s="23" t="s">
        <v>136</v>
      </c>
      <c r="AU274" s="23" t="s">
        <v>142</v>
      </c>
      <c r="AY274" s="23" t="s">
        <v>134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142</v>
      </c>
      <c r="BK274" s="231">
        <f>ROUND(I274*H274,2)</f>
        <v>0</v>
      </c>
      <c r="BL274" s="23" t="s">
        <v>141</v>
      </c>
      <c r="BM274" s="23" t="s">
        <v>445</v>
      </c>
    </row>
    <row r="275" s="11" customFormat="1">
      <c r="B275" s="232"/>
      <c r="C275" s="233"/>
      <c r="D275" s="234" t="s">
        <v>144</v>
      </c>
      <c r="E275" s="235" t="s">
        <v>21</v>
      </c>
      <c r="F275" s="236" t="s">
        <v>446</v>
      </c>
      <c r="G275" s="233"/>
      <c r="H275" s="237">
        <v>16.132999999999999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144</v>
      </c>
      <c r="AU275" s="243" t="s">
        <v>142</v>
      </c>
      <c r="AV275" s="11" t="s">
        <v>142</v>
      </c>
      <c r="AW275" s="11" t="s">
        <v>36</v>
      </c>
      <c r="AX275" s="11" t="s">
        <v>73</v>
      </c>
      <c r="AY275" s="243" t="s">
        <v>134</v>
      </c>
    </row>
    <row r="276" s="11" customFormat="1">
      <c r="B276" s="232"/>
      <c r="C276" s="233"/>
      <c r="D276" s="234" t="s">
        <v>144</v>
      </c>
      <c r="E276" s="235" t="s">
        <v>21</v>
      </c>
      <c r="F276" s="236" t="s">
        <v>207</v>
      </c>
      <c r="G276" s="233"/>
      <c r="H276" s="237">
        <v>4.8600000000000003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144</v>
      </c>
      <c r="AU276" s="243" t="s">
        <v>142</v>
      </c>
      <c r="AV276" s="11" t="s">
        <v>142</v>
      </c>
      <c r="AW276" s="11" t="s">
        <v>36</v>
      </c>
      <c r="AX276" s="11" t="s">
        <v>73</v>
      </c>
      <c r="AY276" s="243" t="s">
        <v>134</v>
      </c>
    </row>
    <row r="277" s="11" customFormat="1">
      <c r="B277" s="232"/>
      <c r="C277" s="233"/>
      <c r="D277" s="234" t="s">
        <v>144</v>
      </c>
      <c r="E277" s="235" t="s">
        <v>21</v>
      </c>
      <c r="F277" s="236" t="s">
        <v>204</v>
      </c>
      <c r="G277" s="233"/>
      <c r="H277" s="237">
        <v>6.3300000000000001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144</v>
      </c>
      <c r="AU277" s="243" t="s">
        <v>142</v>
      </c>
      <c r="AV277" s="11" t="s">
        <v>142</v>
      </c>
      <c r="AW277" s="11" t="s">
        <v>36</v>
      </c>
      <c r="AX277" s="11" t="s">
        <v>73</v>
      </c>
      <c r="AY277" s="243" t="s">
        <v>134</v>
      </c>
    </row>
    <row r="278" s="11" customFormat="1">
      <c r="B278" s="232"/>
      <c r="C278" s="233"/>
      <c r="D278" s="234" t="s">
        <v>144</v>
      </c>
      <c r="E278" s="235" t="s">
        <v>21</v>
      </c>
      <c r="F278" s="236" t="s">
        <v>341</v>
      </c>
      <c r="G278" s="233"/>
      <c r="H278" s="237">
        <v>31.896000000000001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144</v>
      </c>
      <c r="AU278" s="243" t="s">
        <v>142</v>
      </c>
      <c r="AV278" s="11" t="s">
        <v>142</v>
      </c>
      <c r="AW278" s="11" t="s">
        <v>36</v>
      </c>
      <c r="AX278" s="11" t="s">
        <v>73</v>
      </c>
      <c r="AY278" s="243" t="s">
        <v>134</v>
      </c>
    </row>
    <row r="279" s="13" customFormat="1">
      <c r="B279" s="264"/>
      <c r="C279" s="265"/>
      <c r="D279" s="234" t="s">
        <v>144</v>
      </c>
      <c r="E279" s="266" t="s">
        <v>21</v>
      </c>
      <c r="F279" s="267" t="s">
        <v>192</v>
      </c>
      <c r="G279" s="265"/>
      <c r="H279" s="268">
        <v>59.219000000000001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AT279" s="274" t="s">
        <v>144</v>
      </c>
      <c r="AU279" s="274" t="s">
        <v>142</v>
      </c>
      <c r="AV279" s="13" t="s">
        <v>141</v>
      </c>
      <c r="AW279" s="13" t="s">
        <v>36</v>
      </c>
      <c r="AX279" s="13" t="s">
        <v>81</v>
      </c>
      <c r="AY279" s="274" t="s">
        <v>134</v>
      </c>
    </row>
    <row r="280" s="1" customFormat="1" ht="22.8" customHeight="1">
      <c r="B280" s="45"/>
      <c r="C280" s="220" t="s">
        <v>447</v>
      </c>
      <c r="D280" s="220" t="s">
        <v>136</v>
      </c>
      <c r="E280" s="221" t="s">
        <v>448</v>
      </c>
      <c r="F280" s="222" t="s">
        <v>449</v>
      </c>
      <c r="G280" s="223" t="s">
        <v>139</v>
      </c>
      <c r="H280" s="224">
        <v>1.8</v>
      </c>
      <c r="I280" s="225"/>
      <c r="J280" s="226">
        <f>ROUND(I280*H280,2)</f>
        <v>0</v>
      </c>
      <c r="K280" s="222" t="s">
        <v>140</v>
      </c>
      <c r="L280" s="71"/>
      <c r="M280" s="227" t="s">
        <v>21</v>
      </c>
      <c r="N280" s="228" t="s">
        <v>45</v>
      </c>
      <c r="O280" s="46"/>
      <c r="P280" s="229">
        <f>O280*H280</f>
        <v>0</v>
      </c>
      <c r="Q280" s="229">
        <v>0</v>
      </c>
      <c r="R280" s="229">
        <f>Q280*H280</f>
        <v>0</v>
      </c>
      <c r="S280" s="229">
        <v>0.041000000000000002</v>
      </c>
      <c r="T280" s="230">
        <f>S280*H280</f>
        <v>0.073800000000000004</v>
      </c>
      <c r="AR280" s="23" t="s">
        <v>141</v>
      </c>
      <c r="AT280" s="23" t="s">
        <v>136</v>
      </c>
      <c r="AU280" s="23" t="s">
        <v>142</v>
      </c>
      <c r="AY280" s="23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3" t="s">
        <v>142</v>
      </c>
      <c r="BK280" s="231">
        <f>ROUND(I280*H280,2)</f>
        <v>0</v>
      </c>
      <c r="BL280" s="23" t="s">
        <v>141</v>
      </c>
      <c r="BM280" s="23" t="s">
        <v>450</v>
      </c>
    </row>
    <row r="281" s="11" customFormat="1">
      <c r="B281" s="232"/>
      <c r="C281" s="233"/>
      <c r="D281" s="234" t="s">
        <v>144</v>
      </c>
      <c r="E281" s="235" t="s">
        <v>21</v>
      </c>
      <c r="F281" s="236" t="s">
        <v>451</v>
      </c>
      <c r="G281" s="233"/>
      <c r="H281" s="237">
        <v>1.8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144</v>
      </c>
      <c r="AU281" s="243" t="s">
        <v>142</v>
      </c>
      <c r="AV281" s="11" t="s">
        <v>142</v>
      </c>
      <c r="AW281" s="11" t="s">
        <v>36</v>
      </c>
      <c r="AX281" s="11" t="s">
        <v>81</v>
      </c>
      <c r="AY281" s="243" t="s">
        <v>134</v>
      </c>
    </row>
    <row r="282" s="1" customFormat="1" ht="14.4" customHeight="1">
      <c r="B282" s="45"/>
      <c r="C282" s="220" t="s">
        <v>452</v>
      </c>
      <c r="D282" s="220" t="s">
        <v>136</v>
      </c>
      <c r="E282" s="221" t="s">
        <v>453</v>
      </c>
      <c r="F282" s="222" t="s">
        <v>454</v>
      </c>
      <c r="G282" s="223" t="s">
        <v>139</v>
      </c>
      <c r="H282" s="224">
        <v>7.6879999999999997</v>
      </c>
      <c r="I282" s="225"/>
      <c r="J282" s="226">
        <f>ROUND(I282*H282,2)</f>
        <v>0</v>
      </c>
      <c r="K282" s="222" t="s">
        <v>140</v>
      </c>
      <c r="L282" s="71"/>
      <c r="M282" s="227" t="s">
        <v>21</v>
      </c>
      <c r="N282" s="228" t="s">
        <v>45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0.067000000000000004</v>
      </c>
      <c r="T282" s="230">
        <f>S282*H282</f>
        <v>0.515096</v>
      </c>
      <c r="AR282" s="23" t="s">
        <v>141</v>
      </c>
      <c r="AT282" s="23" t="s">
        <v>136</v>
      </c>
      <c r="AU282" s="23" t="s">
        <v>142</v>
      </c>
      <c r="AY282" s="23" t="s">
        <v>134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142</v>
      </c>
      <c r="BK282" s="231">
        <f>ROUND(I282*H282,2)</f>
        <v>0</v>
      </c>
      <c r="BL282" s="23" t="s">
        <v>141</v>
      </c>
      <c r="BM282" s="23" t="s">
        <v>455</v>
      </c>
    </row>
    <row r="283" s="11" customFormat="1">
      <c r="B283" s="232"/>
      <c r="C283" s="233"/>
      <c r="D283" s="234" t="s">
        <v>144</v>
      </c>
      <c r="E283" s="235" t="s">
        <v>21</v>
      </c>
      <c r="F283" s="236" t="s">
        <v>456</v>
      </c>
      <c r="G283" s="233"/>
      <c r="H283" s="237">
        <v>7.6879999999999997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144</v>
      </c>
      <c r="AU283" s="243" t="s">
        <v>142</v>
      </c>
      <c r="AV283" s="11" t="s">
        <v>142</v>
      </c>
      <c r="AW283" s="11" t="s">
        <v>36</v>
      </c>
      <c r="AX283" s="11" t="s">
        <v>81</v>
      </c>
      <c r="AY283" s="243" t="s">
        <v>134</v>
      </c>
    </row>
    <row r="284" s="1" customFormat="1" ht="14.4" customHeight="1">
      <c r="B284" s="45"/>
      <c r="C284" s="220" t="s">
        <v>457</v>
      </c>
      <c r="D284" s="220" t="s">
        <v>136</v>
      </c>
      <c r="E284" s="221" t="s">
        <v>458</v>
      </c>
      <c r="F284" s="222" t="s">
        <v>459</v>
      </c>
      <c r="G284" s="223" t="s">
        <v>139</v>
      </c>
      <c r="H284" s="224">
        <v>25.864999999999998</v>
      </c>
      <c r="I284" s="225"/>
      <c r="J284" s="226">
        <f>ROUND(I284*H284,2)</f>
        <v>0</v>
      </c>
      <c r="K284" s="222" t="s">
        <v>140</v>
      </c>
      <c r="L284" s="71"/>
      <c r="M284" s="227" t="s">
        <v>21</v>
      </c>
      <c r="N284" s="228" t="s">
        <v>45</v>
      </c>
      <c r="O284" s="46"/>
      <c r="P284" s="229">
        <f>O284*H284</f>
        <v>0</v>
      </c>
      <c r="Q284" s="229">
        <v>0</v>
      </c>
      <c r="R284" s="229">
        <f>Q284*H284</f>
        <v>0</v>
      </c>
      <c r="S284" s="229">
        <v>0.066000000000000003</v>
      </c>
      <c r="T284" s="230">
        <f>S284*H284</f>
        <v>1.70709</v>
      </c>
      <c r="AR284" s="23" t="s">
        <v>141</v>
      </c>
      <c r="AT284" s="23" t="s">
        <v>136</v>
      </c>
      <c r="AU284" s="23" t="s">
        <v>142</v>
      </c>
      <c r="AY284" s="23" t="s">
        <v>134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142</v>
      </c>
      <c r="BK284" s="231">
        <f>ROUND(I284*H284,2)</f>
        <v>0</v>
      </c>
      <c r="BL284" s="23" t="s">
        <v>141</v>
      </c>
      <c r="BM284" s="23" t="s">
        <v>460</v>
      </c>
    </row>
    <row r="285" s="11" customFormat="1">
      <c r="B285" s="232"/>
      <c r="C285" s="233"/>
      <c r="D285" s="234" t="s">
        <v>144</v>
      </c>
      <c r="E285" s="235" t="s">
        <v>21</v>
      </c>
      <c r="F285" s="236" t="s">
        <v>461</v>
      </c>
      <c r="G285" s="233"/>
      <c r="H285" s="237">
        <v>25.864999999999998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144</v>
      </c>
      <c r="AU285" s="243" t="s">
        <v>142</v>
      </c>
      <c r="AV285" s="11" t="s">
        <v>142</v>
      </c>
      <c r="AW285" s="11" t="s">
        <v>36</v>
      </c>
      <c r="AX285" s="11" t="s">
        <v>81</v>
      </c>
      <c r="AY285" s="243" t="s">
        <v>134</v>
      </c>
    </row>
    <row r="286" s="1" customFormat="1" ht="22.8" customHeight="1">
      <c r="B286" s="45"/>
      <c r="C286" s="220" t="s">
        <v>462</v>
      </c>
      <c r="D286" s="220" t="s">
        <v>136</v>
      </c>
      <c r="E286" s="221" t="s">
        <v>463</v>
      </c>
      <c r="F286" s="222" t="s">
        <v>464</v>
      </c>
      <c r="G286" s="223" t="s">
        <v>139</v>
      </c>
      <c r="H286" s="224">
        <v>25.864999999999998</v>
      </c>
      <c r="I286" s="225"/>
      <c r="J286" s="226">
        <f>ROUND(I286*H286,2)</f>
        <v>0</v>
      </c>
      <c r="K286" s="222" t="s">
        <v>140</v>
      </c>
      <c r="L286" s="71"/>
      <c r="M286" s="227" t="s">
        <v>21</v>
      </c>
      <c r="N286" s="228" t="s">
        <v>45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141</v>
      </c>
      <c r="AT286" s="23" t="s">
        <v>136</v>
      </c>
      <c r="AU286" s="23" t="s">
        <v>142</v>
      </c>
      <c r="AY286" s="23" t="s">
        <v>134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142</v>
      </c>
      <c r="BK286" s="231">
        <f>ROUND(I286*H286,2)</f>
        <v>0</v>
      </c>
      <c r="BL286" s="23" t="s">
        <v>141</v>
      </c>
      <c r="BM286" s="23" t="s">
        <v>465</v>
      </c>
    </row>
    <row r="287" s="1" customFormat="1" ht="14.4" customHeight="1">
      <c r="B287" s="45"/>
      <c r="C287" s="220" t="s">
        <v>254</v>
      </c>
      <c r="D287" s="220" t="s">
        <v>136</v>
      </c>
      <c r="E287" s="221" t="s">
        <v>466</v>
      </c>
      <c r="F287" s="222" t="s">
        <v>467</v>
      </c>
      <c r="G287" s="223" t="s">
        <v>249</v>
      </c>
      <c r="H287" s="224">
        <v>15</v>
      </c>
      <c r="I287" s="225"/>
      <c r="J287" s="226">
        <f>ROUND(I287*H287,2)</f>
        <v>0</v>
      </c>
      <c r="K287" s="222" t="s">
        <v>140</v>
      </c>
      <c r="L287" s="71"/>
      <c r="M287" s="227" t="s">
        <v>21</v>
      </c>
      <c r="N287" s="228" t="s">
        <v>45</v>
      </c>
      <c r="O287" s="46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AR287" s="23" t="s">
        <v>141</v>
      </c>
      <c r="AT287" s="23" t="s">
        <v>136</v>
      </c>
      <c r="AU287" s="23" t="s">
        <v>142</v>
      </c>
      <c r="AY287" s="23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23" t="s">
        <v>142</v>
      </c>
      <c r="BK287" s="231">
        <f>ROUND(I287*H287,2)</f>
        <v>0</v>
      </c>
      <c r="BL287" s="23" t="s">
        <v>141</v>
      </c>
      <c r="BM287" s="23" t="s">
        <v>468</v>
      </c>
    </row>
    <row r="288" s="1" customFormat="1" ht="14.4" customHeight="1">
      <c r="B288" s="45"/>
      <c r="C288" s="220" t="s">
        <v>469</v>
      </c>
      <c r="D288" s="220" t="s">
        <v>136</v>
      </c>
      <c r="E288" s="221" t="s">
        <v>470</v>
      </c>
      <c r="F288" s="222" t="s">
        <v>471</v>
      </c>
      <c r="G288" s="223" t="s">
        <v>139</v>
      </c>
      <c r="H288" s="224">
        <v>25.864999999999998</v>
      </c>
      <c r="I288" s="225"/>
      <c r="J288" s="226">
        <f>ROUND(I288*H288,2)</f>
        <v>0</v>
      </c>
      <c r="K288" s="222" t="s">
        <v>140</v>
      </c>
      <c r="L288" s="71"/>
      <c r="M288" s="227" t="s">
        <v>21</v>
      </c>
      <c r="N288" s="228" t="s">
        <v>45</v>
      </c>
      <c r="O288" s="46"/>
      <c r="P288" s="229">
        <f>O288*H288</f>
        <v>0</v>
      </c>
      <c r="Q288" s="229">
        <v>0.058279999999999998</v>
      </c>
      <c r="R288" s="229">
        <f>Q288*H288</f>
        <v>1.5074121999999999</v>
      </c>
      <c r="S288" s="229">
        <v>0</v>
      </c>
      <c r="T288" s="230">
        <f>S288*H288</f>
        <v>0</v>
      </c>
      <c r="AR288" s="23" t="s">
        <v>141</v>
      </c>
      <c r="AT288" s="23" t="s">
        <v>136</v>
      </c>
      <c r="AU288" s="23" t="s">
        <v>142</v>
      </c>
      <c r="AY288" s="23" t="s">
        <v>134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142</v>
      </c>
      <c r="BK288" s="231">
        <f>ROUND(I288*H288,2)</f>
        <v>0</v>
      </c>
      <c r="BL288" s="23" t="s">
        <v>141</v>
      </c>
      <c r="BM288" s="23" t="s">
        <v>472</v>
      </c>
    </row>
    <row r="289" s="1" customFormat="1" ht="22.8" customHeight="1">
      <c r="B289" s="45"/>
      <c r="C289" s="220" t="s">
        <v>473</v>
      </c>
      <c r="D289" s="220" t="s">
        <v>136</v>
      </c>
      <c r="E289" s="221" t="s">
        <v>474</v>
      </c>
      <c r="F289" s="222" t="s">
        <v>475</v>
      </c>
      <c r="G289" s="223" t="s">
        <v>139</v>
      </c>
      <c r="H289" s="224">
        <v>25.864999999999998</v>
      </c>
      <c r="I289" s="225"/>
      <c r="J289" s="226">
        <f>ROUND(I289*H289,2)</f>
        <v>0</v>
      </c>
      <c r="K289" s="222" t="s">
        <v>140</v>
      </c>
      <c r="L289" s="71"/>
      <c r="M289" s="227" t="s">
        <v>21</v>
      </c>
      <c r="N289" s="228" t="s">
        <v>45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141</v>
      </c>
      <c r="AT289" s="23" t="s">
        <v>136</v>
      </c>
      <c r="AU289" s="23" t="s">
        <v>142</v>
      </c>
      <c r="AY289" s="23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142</v>
      </c>
      <c r="BK289" s="231">
        <f>ROUND(I289*H289,2)</f>
        <v>0</v>
      </c>
      <c r="BL289" s="23" t="s">
        <v>141</v>
      </c>
      <c r="BM289" s="23" t="s">
        <v>476</v>
      </c>
    </row>
    <row r="290" s="1" customFormat="1" ht="14.4" customHeight="1">
      <c r="B290" s="45"/>
      <c r="C290" s="220" t="s">
        <v>477</v>
      </c>
      <c r="D290" s="220" t="s">
        <v>136</v>
      </c>
      <c r="E290" s="221" t="s">
        <v>478</v>
      </c>
      <c r="F290" s="222" t="s">
        <v>479</v>
      </c>
      <c r="G290" s="223" t="s">
        <v>139</v>
      </c>
      <c r="H290" s="224">
        <v>25.864999999999998</v>
      </c>
      <c r="I290" s="225"/>
      <c r="J290" s="226">
        <f>ROUND(I290*H290,2)</f>
        <v>0</v>
      </c>
      <c r="K290" s="222" t="s">
        <v>140</v>
      </c>
      <c r="L290" s="71"/>
      <c r="M290" s="227" t="s">
        <v>21</v>
      </c>
      <c r="N290" s="228" t="s">
        <v>45</v>
      </c>
      <c r="O290" s="46"/>
      <c r="P290" s="229">
        <f>O290*H290</f>
        <v>0</v>
      </c>
      <c r="Q290" s="229">
        <v>0.0027599999999999999</v>
      </c>
      <c r="R290" s="229">
        <f>Q290*H290</f>
        <v>0.07138739999999999</v>
      </c>
      <c r="S290" s="229">
        <v>0</v>
      </c>
      <c r="T290" s="230">
        <f>S290*H290</f>
        <v>0</v>
      </c>
      <c r="AR290" s="23" t="s">
        <v>141</v>
      </c>
      <c r="AT290" s="23" t="s">
        <v>136</v>
      </c>
      <c r="AU290" s="23" t="s">
        <v>142</v>
      </c>
      <c r="AY290" s="23" t="s">
        <v>134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23" t="s">
        <v>142</v>
      </c>
      <c r="BK290" s="231">
        <f>ROUND(I290*H290,2)</f>
        <v>0</v>
      </c>
      <c r="BL290" s="23" t="s">
        <v>141</v>
      </c>
      <c r="BM290" s="23" t="s">
        <v>480</v>
      </c>
    </row>
    <row r="291" s="10" customFormat="1" ht="29.88" customHeight="1">
      <c r="B291" s="204"/>
      <c r="C291" s="205"/>
      <c r="D291" s="206" t="s">
        <v>72</v>
      </c>
      <c r="E291" s="218" t="s">
        <v>481</v>
      </c>
      <c r="F291" s="218" t="s">
        <v>482</v>
      </c>
      <c r="G291" s="205"/>
      <c r="H291" s="205"/>
      <c r="I291" s="208"/>
      <c r="J291" s="219">
        <f>BK291</f>
        <v>0</v>
      </c>
      <c r="K291" s="205"/>
      <c r="L291" s="210"/>
      <c r="M291" s="211"/>
      <c r="N291" s="212"/>
      <c r="O291" s="212"/>
      <c r="P291" s="213">
        <f>SUM(P292:P297)</f>
        <v>0</v>
      </c>
      <c r="Q291" s="212"/>
      <c r="R291" s="213">
        <f>SUM(R292:R297)</f>
        <v>0</v>
      </c>
      <c r="S291" s="212"/>
      <c r="T291" s="214">
        <f>SUM(T292:T297)</f>
        <v>0</v>
      </c>
      <c r="AR291" s="215" t="s">
        <v>81</v>
      </c>
      <c r="AT291" s="216" t="s">
        <v>72</v>
      </c>
      <c r="AU291" s="216" t="s">
        <v>81</v>
      </c>
      <c r="AY291" s="215" t="s">
        <v>134</v>
      </c>
      <c r="BK291" s="217">
        <f>SUM(BK292:BK297)</f>
        <v>0</v>
      </c>
    </row>
    <row r="292" s="1" customFormat="1" ht="22.8" customHeight="1">
      <c r="B292" s="45"/>
      <c r="C292" s="220" t="s">
        <v>483</v>
      </c>
      <c r="D292" s="220" t="s">
        <v>136</v>
      </c>
      <c r="E292" s="221" t="s">
        <v>484</v>
      </c>
      <c r="F292" s="222" t="s">
        <v>485</v>
      </c>
      <c r="G292" s="223" t="s">
        <v>486</v>
      </c>
      <c r="H292" s="224">
        <v>27.137</v>
      </c>
      <c r="I292" s="225"/>
      <c r="J292" s="226">
        <f>ROUND(I292*H292,2)</f>
        <v>0</v>
      </c>
      <c r="K292" s="222" t="s">
        <v>140</v>
      </c>
      <c r="L292" s="71"/>
      <c r="M292" s="227" t="s">
        <v>21</v>
      </c>
      <c r="N292" s="228" t="s">
        <v>45</v>
      </c>
      <c r="O292" s="46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AR292" s="23" t="s">
        <v>141</v>
      </c>
      <c r="AT292" s="23" t="s">
        <v>136</v>
      </c>
      <c r="AU292" s="23" t="s">
        <v>142</v>
      </c>
      <c r="AY292" s="23" t="s">
        <v>134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23" t="s">
        <v>142</v>
      </c>
      <c r="BK292" s="231">
        <f>ROUND(I292*H292,2)</f>
        <v>0</v>
      </c>
      <c r="BL292" s="23" t="s">
        <v>141</v>
      </c>
      <c r="BM292" s="23" t="s">
        <v>487</v>
      </c>
    </row>
    <row r="293" s="1" customFormat="1" ht="22.8" customHeight="1">
      <c r="B293" s="45"/>
      <c r="C293" s="220" t="s">
        <v>488</v>
      </c>
      <c r="D293" s="220" t="s">
        <v>136</v>
      </c>
      <c r="E293" s="221" t="s">
        <v>489</v>
      </c>
      <c r="F293" s="222" t="s">
        <v>490</v>
      </c>
      <c r="G293" s="223" t="s">
        <v>486</v>
      </c>
      <c r="H293" s="224">
        <v>27.137</v>
      </c>
      <c r="I293" s="225"/>
      <c r="J293" s="226">
        <f>ROUND(I293*H293,2)</f>
        <v>0</v>
      </c>
      <c r="K293" s="222" t="s">
        <v>140</v>
      </c>
      <c r="L293" s="71"/>
      <c r="M293" s="227" t="s">
        <v>21</v>
      </c>
      <c r="N293" s="228" t="s">
        <v>45</v>
      </c>
      <c r="O293" s="46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AR293" s="23" t="s">
        <v>141</v>
      </c>
      <c r="AT293" s="23" t="s">
        <v>136</v>
      </c>
      <c r="AU293" s="23" t="s">
        <v>142</v>
      </c>
      <c r="AY293" s="23" t="s">
        <v>134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142</v>
      </c>
      <c r="BK293" s="231">
        <f>ROUND(I293*H293,2)</f>
        <v>0</v>
      </c>
      <c r="BL293" s="23" t="s">
        <v>141</v>
      </c>
      <c r="BM293" s="23" t="s">
        <v>491</v>
      </c>
    </row>
    <row r="294" s="1" customFormat="1" ht="22.8" customHeight="1">
      <c r="B294" s="45"/>
      <c r="C294" s="220" t="s">
        <v>492</v>
      </c>
      <c r="D294" s="220" t="s">
        <v>136</v>
      </c>
      <c r="E294" s="221" t="s">
        <v>493</v>
      </c>
      <c r="F294" s="222" t="s">
        <v>494</v>
      </c>
      <c r="G294" s="223" t="s">
        <v>486</v>
      </c>
      <c r="H294" s="224">
        <v>27.137</v>
      </c>
      <c r="I294" s="225"/>
      <c r="J294" s="226">
        <f>ROUND(I294*H294,2)</f>
        <v>0</v>
      </c>
      <c r="K294" s="222" t="s">
        <v>140</v>
      </c>
      <c r="L294" s="71"/>
      <c r="M294" s="227" t="s">
        <v>21</v>
      </c>
      <c r="N294" s="228" t="s">
        <v>45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141</v>
      </c>
      <c r="AT294" s="23" t="s">
        <v>136</v>
      </c>
      <c r="AU294" s="23" t="s">
        <v>142</v>
      </c>
      <c r="AY294" s="23" t="s">
        <v>134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142</v>
      </c>
      <c r="BK294" s="231">
        <f>ROUND(I294*H294,2)</f>
        <v>0</v>
      </c>
      <c r="BL294" s="23" t="s">
        <v>141</v>
      </c>
      <c r="BM294" s="23" t="s">
        <v>495</v>
      </c>
    </row>
    <row r="295" s="1" customFormat="1" ht="22.8" customHeight="1">
      <c r="B295" s="45"/>
      <c r="C295" s="220" t="s">
        <v>496</v>
      </c>
      <c r="D295" s="220" t="s">
        <v>136</v>
      </c>
      <c r="E295" s="221" t="s">
        <v>497</v>
      </c>
      <c r="F295" s="222" t="s">
        <v>498</v>
      </c>
      <c r="G295" s="223" t="s">
        <v>486</v>
      </c>
      <c r="H295" s="224">
        <v>135.685</v>
      </c>
      <c r="I295" s="225"/>
      <c r="J295" s="226">
        <f>ROUND(I295*H295,2)</f>
        <v>0</v>
      </c>
      <c r="K295" s="222" t="s">
        <v>499</v>
      </c>
      <c r="L295" s="71"/>
      <c r="M295" s="227" t="s">
        <v>21</v>
      </c>
      <c r="N295" s="228" t="s">
        <v>45</v>
      </c>
      <c r="O295" s="4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3" t="s">
        <v>141</v>
      </c>
      <c r="AT295" s="23" t="s">
        <v>136</v>
      </c>
      <c r="AU295" s="23" t="s">
        <v>142</v>
      </c>
      <c r="AY295" s="23" t="s">
        <v>134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142</v>
      </c>
      <c r="BK295" s="231">
        <f>ROUND(I295*H295,2)</f>
        <v>0</v>
      </c>
      <c r="BL295" s="23" t="s">
        <v>141</v>
      </c>
      <c r="BM295" s="23" t="s">
        <v>500</v>
      </c>
    </row>
    <row r="296" s="11" customFormat="1">
      <c r="B296" s="232"/>
      <c r="C296" s="233"/>
      <c r="D296" s="234" t="s">
        <v>144</v>
      </c>
      <c r="E296" s="233"/>
      <c r="F296" s="236" t="s">
        <v>501</v>
      </c>
      <c r="G296" s="233"/>
      <c r="H296" s="237">
        <v>135.685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144</v>
      </c>
      <c r="AU296" s="243" t="s">
        <v>142</v>
      </c>
      <c r="AV296" s="11" t="s">
        <v>142</v>
      </c>
      <c r="AW296" s="11" t="s">
        <v>6</v>
      </c>
      <c r="AX296" s="11" t="s">
        <v>81</v>
      </c>
      <c r="AY296" s="243" t="s">
        <v>134</v>
      </c>
    </row>
    <row r="297" s="1" customFormat="1" ht="22.8" customHeight="1">
      <c r="B297" s="45"/>
      <c r="C297" s="220" t="s">
        <v>502</v>
      </c>
      <c r="D297" s="220" t="s">
        <v>136</v>
      </c>
      <c r="E297" s="221" t="s">
        <v>503</v>
      </c>
      <c r="F297" s="222" t="s">
        <v>504</v>
      </c>
      <c r="G297" s="223" t="s">
        <v>486</v>
      </c>
      <c r="H297" s="224">
        <v>27.137</v>
      </c>
      <c r="I297" s="225"/>
      <c r="J297" s="226">
        <f>ROUND(I297*H297,2)</f>
        <v>0</v>
      </c>
      <c r="K297" s="222" t="s">
        <v>499</v>
      </c>
      <c r="L297" s="71"/>
      <c r="M297" s="227" t="s">
        <v>21</v>
      </c>
      <c r="N297" s="228" t="s">
        <v>45</v>
      </c>
      <c r="O297" s="46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AR297" s="23" t="s">
        <v>141</v>
      </c>
      <c r="AT297" s="23" t="s">
        <v>136</v>
      </c>
      <c r="AU297" s="23" t="s">
        <v>142</v>
      </c>
      <c r="AY297" s="23" t="s">
        <v>134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23" t="s">
        <v>142</v>
      </c>
      <c r="BK297" s="231">
        <f>ROUND(I297*H297,2)</f>
        <v>0</v>
      </c>
      <c r="BL297" s="23" t="s">
        <v>141</v>
      </c>
      <c r="BM297" s="23" t="s">
        <v>505</v>
      </c>
    </row>
    <row r="298" s="10" customFormat="1" ht="29.88" customHeight="1">
      <c r="B298" s="204"/>
      <c r="C298" s="205"/>
      <c r="D298" s="206" t="s">
        <v>72</v>
      </c>
      <c r="E298" s="218" t="s">
        <v>506</v>
      </c>
      <c r="F298" s="218" t="s">
        <v>507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P299</f>
        <v>0</v>
      </c>
      <c r="Q298" s="212"/>
      <c r="R298" s="213">
        <f>R299</f>
        <v>0</v>
      </c>
      <c r="S298" s="212"/>
      <c r="T298" s="214">
        <f>T299</f>
        <v>0</v>
      </c>
      <c r="AR298" s="215" t="s">
        <v>81</v>
      </c>
      <c r="AT298" s="216" t="s">
        <v>72</v>
      </c>
      <c r="AU298" s="216" t="s">
        <v>81</v>
      </c>
      <c r="AY298" s="215" t="s">
        <v>134</v>
      </c>
      <c r="BK298" s="217">
        <f>BK299</f>
        <v>0</v>
      </c>
    </row>
    <row r="299" s="1" customFormat="1" ht="14.4" customHeight="1">
      <c r="B299" s="45"/>
      <c r="C299" s="220" t="s">
        <v>508</v>
      </c>
      <c r="D299" s="220" t="s">
        <v>136</v>
      </c>
      <c r="E299" s="221" t="s">
        <v>509</v>
      </c>
      <c r="F299" s="222" t="s">
        <v>510</v>
      </c>
      <c r="G299" s="223" t="s">
        <v>486</v>
      </c>
      <c r="H299" s="224">
        <v>41.262</v>
      </c>
      <c r="I299" s="225"/>
      <c r="J299" s="226">
        <f>ROUND(I299*H299,2)</f>
        <v>0</v>
      </c>
      <c r="K299" s="222" t="s">
        <v>140</v>
      </c>
      <c r="L299" s="71"/>
      <c r="M299" s="227" t="s">
        <v>21</v>
      </c>
      <c r="N299" s="228" t="s">
        <v>45</v>
      </c>
      <c r="O299" s="46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AR299" s="23" t="s">
        <v>141</v>
      </c>
      <c r="AT299" s="23" t="s">
        <v>136</v>
      </c>
      <c r="AU299" s="23" t="s">
        <v>142</v>
      </c>
      <c r="AY299" s="23" t="s">
        <v>134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142</v>
      </c>
      <c r="BK299" s="231">
        <f>ROUND(I299*H299,2)</f>
        <v>0</v>
      </c>
      <c r="BL299" s="23" t="s">
        <v>141</v>
      </c>
      <c r="BM299" s="23" t="s">
        <v>511</v>
      </c>
    </row>
    <row r="300" s="10" customFormat="1" ht="37.44" customHeight="1">
      <c r="B300" s="204"/>
      <c r="C300" s="205"/>
      <c r="D300" s="206" t="s">
        <v>72</v>
      </c>
      <c r="E300" s="207" t="s">
        <v>512</v>
      </c>
      <c r="F300" s="207" t="s">
        <v>513</v>
      </c>
      <c r="G300" s="205"/>
      <c r="H300" s="205"/>
      <c r="I300" s="208"/>
      <c r="J300" s="209">
        <f>BK300</f>
        <v>0</v>
      </c>
      <c r="K300" s="205"/>
      <c r="L300" s="210"/>
      <c r="M300" s="211"/>
      <c r="N300" s="212"/>
      <c r="O300" s="212"/>
      <c r="P300" s="213">
        <f>P301+P307+P309+P313+P320+P353+P357+P363+P380+P396+P401</f>
        <v>0</v>
      </c>
      <c r="Q300" s="212"/>
      <c r="R300" s="213">
        <f>R301+R307+R309+R313+R320+R353+R357+R363+R380+R396+R401</f>
        <v>57.68257818</v>
      </c>
      <c r="S300" s="212"/>
      <c r="T300" s="214">
        <f>T301+T307+T309+T313+T320+T353+T357+T363+T380+T396+T401</f>
        <v>13.853329969999999</v>
      </c>
      <c r="AR300" s="215" t="s">
        <v>142</v>
      </c>
      <c r="AT300" s="216" t="s">
        <v>72</v>
      </c>
      <c r="AU300" s="216" t="s">
        <v>73</v>
      </c>
      <c r="AY300" s="215" t="s">
        <v>134</v>
      </c>
      <c r="BK300" s="217">
        <f>BK301+BK307+BK309+BK313+BK320+BK353+BK357+BK363+BK380+BK396+BK401</f>
        <v>0</v>
      </c>
    </row>
    <row r="301" s="10" customFormat="1" ht="19.92" customHeight="1">
      <c r="B301" s="204"/>
      <c r="C301" s="205"/>
      <c r="D301" s="206" t="s">
        <v>72</v>
      </c>
      <c r="E301" s="218" t="s">
        <v>514</v>
      </c>
      <c r="F301" s="218" t="s">
        <v>515</v>
      </c>
      <c r="G301" s="205"/>
      <c r="H301" s="205"/>
      <c r="I301" s="208"/>
      <c r="J301" s="219">
        <f>BK301</f>
        <v>0</v>
      </c>
      <c r="K301" s="205"/>
      <c r="L301" s="210"/>
      <c r="M301" s="211"/>
      <c r="N301" s="212"/>
      <c r="O301" s="212"/>
      <c r="P301" s="213">
        <f>SUM(P302:P306)</f>
        <v>0</v>
      </c>
      <c r="Q301" s="212"/>
      <c r="R301" s="213">
        <f>SUM(R302:R306)</f>
        <v>3.2013760000000002</v>
      </c>
      <c r="S301" s="212"/>
      <c r="T301" s="214">
        <f>SUM(T302:T306)</f>
        <v>0</v>
      </c>
      <c r="AR301" s="215" t="s">
        <v>142</v>
      </c>
      <c r="AT301" s="216" t="s">
        <v>72</v>
      </c>
      <c r="AU301" s="216" t="s">
        <v>81</v>
      </c>
      <c r="AY301" s="215" t="s">
        <v>134</v>
      </c>
      <c r="BK301" s="217">
        <f>SUM(BK302:BK306)</f>
        <v>0</v>
      </c>
    </row>
    <row r="302" s="1" customFormat="1" ht="22.8" customHeight="1">
      <c r="B302" s="45"/>
      <c r="C302" s="220" t="s">
        <v>516</v>
      </c>
      <c r="D302" s="220" t="s">
        <v>136</v>
      </c>
      <c r="E302" s="221" t="s">
        <v>517</v>
      </c>
      <c r="F302" s="222" t="s">
        <v>518</v>
      </c>
      <c r="G302" s="223" t="s">
        <v>139</v>
      </c>
      <c r="H302" s="224">
        <v>666.95299999999997</v>
      </c>
      <c r="I302" s="225"/>
      <c r="J302" s="226">
        <f>ROUND(I302*H302,2)</f>
        <v>0</v>
      </c>
      <c r="K302" s="222" t="s">
        <v>140</v>
      </c>
      <c r="L302" s="71"/>
      <c r="M302" s="227" t="s">
        <v>21</v>
      </c>
      <c r="N302" s="228" t="s">
        <v>45</v>
      </c>
      <c r="O302" s="46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" t="s">
        <v>223</v>
      </c>
      <c r="AT302" s="23" t="s">
        <v>136</v>
      </c>
      <c r="AU302" s="23" t="s">
        <v>142</v>
      </c>
      <c r="AY302" s="23" t="s">
        <v>134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142</v>
      </c>
      <c r="BK302" s="231">
        <f>ROUND(I302*H302,2)</f>
        <v>0</v>
      </c>
      <c r="BL302" s="23" t="s">
        <v>223</v>
      </c>
      <c r="BM302" s="23" t="s">
        <v>519</v>
      </c>
    </row>
    <row r="303" s="11" customFormat="1">
      <c r="B303" s="232"/>
      <c r="C303" s="233"/>
      <c r="D303" s="234" t="s">
        <v>144</v>
      </c>
      <c r="E303" s="235" t="s">
        <v>21</v>
      </c>
      <c r="F303" s="236" t="s">
        <v>520</v>
      </c>
      <c r="G303" s="233"/>
      <c r="H303" s="237">
        <v>666.95299999999997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144</v>
      </c>
      <c r="AU303" s="243" t="s">
        <v>142</v>
      </c>
      <c r="AV303" s="11" t="s">
        <v>142</v>
      </c>
      <c r="AW303" s="11" t="s">
        <v>36</v>
      </c>
      <c r="AX303" s="11" t="s">
        <v>81</v>
      </c>
      <c r="AY303" s="243" t="s">
        <v>134</v>
      </c>
    </row>
    <row r="304" s="1" customFormat="1" ht="22.8" customHeight="1">
      <c r="B304" s="45"/>
      <c r="C304" s="244" t="s">
        <v>521</v>
      </c>
      <c r="D304" s="244" t="s">
        <v>168</v>
      </c>
      <c r="E304" s="245" t="s">
        <v>522</v>
      </c>
      <c r="F304" s="246" t="s">
        <v>523</v>
      </c>
      <c r="G304" s="247" t="s">
        <v>139</v>
      </c>
      <c r="H304" s="248">
        <v>800.34400000000005</v>
      </c>
      <c r="I304" s="249"/>
      <c r="J304" s="250">
        <f>ROUND(I304*H304,2)</f>
        <v>0</v>
      </c>
      <c r="K304" s="246" t="s">
        <v>140</v>
      </c>
      <c r="L304" s="251"/>
      <c r="M304" s="252" t="s">
        <v>21</v>
      </c>
      <c r="N304" s="253" t="s">
        <v>45</v>
      </c>
      <c r="O304" s="46"/>
      <c r="P304" s="229">
        <f>O304*H304</f>
        <v>0</v>
      </c>
      <c r="Q304" s="229">
        <v>0.0040000000000000001</v>
      </c>
      <c r="R304" s="229">
        <f>Q304*H304</f>
        <v>3.2013760000000002</v>
      </c>
      <c r="S304" s="229">
        <v>0</v>
      </c>
      <c r="T304" s="230">
        <f>S304*H304</f>
        <v>0</v>
      </c>
      <c r="AR304" s="23" t="s">
        <v>308</v>
      </c>
      <c r="AT304" s="23" t="s">
        <v>168</v>
      </c>
      <c r="AU304" s="23" t="s">
        <v>142</v>
      </c>
      <c r="AY304" s="23" t="s">
        <v>134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142</v>
      </c>
      <c r="BK304" s="231">
        <f>ROUND(I304*H304,2)</f>
        <v>0</v>
      </c>
      <c r="BL304" s="23" t="s">
        <v>223</v>
      </c>
      <c r="BM304" s="23" t="s">
        <v>524</v>
      </c>
    </row>
    <row r="305" s="11" customFormat="1">
      <c r="B305" s="232"/>
      <c r="C305" s="233"/>
      <c r="D305" s="234" t="s">
        <v>144</v>
      </c>
      <c r="E305" s="233"/>
      <c r="F305" s="236" t="s">
        <v>525</v>
      </c>
      <c r="G305" s="233"/>
      <c r="H305" s="237">
        <v>800.34400000000005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144</v>
      </c>
      <c r="AU305" s="243" t="s">
        <v>142</v>
      </c>
      <c r="AV305" s="11" t="s">
        <v>142</v>
      </c>
      <c r="AW305" s="11" t="s">
        <v>6</v>
      </c>
      <c r="AX305" s="11" t="s">
        <v>81</v>
      </c>
      <c r="AY305" s="243" t="s">
        <v>134</v>
      </c>
    </row>
    <row r="306" s="1" customFormat="1" ht="22.8" customHeight="1">
      <c r="B306" s="45"/>
      <c r="C306" s="220" t="s">
        <v>526</v>
      </c>
      <c r="D306" s="220" t="s">
        <v>136</v>
      </c>
      <c r="E306" s="221" t="s">
        <v>527</v>
      </c>
      <c r="F306" s="222" t="s">
        <v>528</v>
      </c>
      <c r="G306" s="223" t="s">
        <v>486</v>
      </c>
      <c r="H306" s="224">
        <v>3.2010000000000001</v>
      </c>
      <c r="I306" s="225"/>
      <c r="J306" s="226">
        <f>ROUND(I306*H306,2)</f>
        <v>0</v>
      </c>
      <c r="K306" s="222" t="s">
        <v>140</v>
      </c>
      <c r="L306" s="71"/>
      <c r="M306" s="227" t="s">
        <v>21</v>
      </c>
      <c r="N306" s="228" t="s">
        <v>45</v>
      </c>
      <c r="O306" s="46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AR306" s="23" t="s">
        <v>223</v>
      </c>
      <c r="AT306" s="23" t="s">
        <v>136</v>
      </c>
      <c r="AU306" s="23" t="s">
        <v>142</v>
      </c>
      <c r="AY306" s="23" t="s">
        <v>134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3" t="s">
        <v>142</v>
      </c>
      <c r="BK306" s="231">
        <f>ROUND(I306*H306,2)</f>
        <v>0</v>
      </c>
      <c r="BL306" s="23" t="s">
        <v>223</v>
      </c>
      <c r="BM306" s="23" t="s">
        <v>529</v>
      </c>
    </row>
    <row r="307" s="10" customFormat="1" ht="29.88" customHeight="1">
      <c r="B307" s="204"/>
      <c r="C307" s="205"/>
      <c r="D307" s="206" t="s">
        <v>72</v>
      </c>
      <c r="E307" s="218" t="s">
        <v>530</v>
      </c>
      <c r="F307" s="218" t="s">
        <v>531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P308</f>
        <v>0</v>
      </c>
      <c r="Q307" s="212"/>
      <c r="R307" s="213">
        <f>R308</f>
        <v>0</v>
      </c>
      <c r="S307" s="212"/>
      <c r="T307" s="214">
        <f>T308</f>
        <v>0</v>
      </c>
      <c r="AR307" s="215" t="s">
        <v>142</v>
      </c>
      <c r="AT307" s="216" t="s">
        <v>72</v>
      </c>
      <c r="AU307" s="216" t="s">
        <v>81</v>
      </c>
      <c r="AY307" s="215" t="s">
        <v>134</v>
      </c>
      <c r="BK307" s="217">
        <f>BK308</f>
        <v>0</v>
      </c>
    </row>
    <row r="308" s="1" customFormat="1" ht="14.4" customHeight="1">
      <c r="B308" s="45"/>
      <c r="C308" s="220" t="s">
        <v>532</v>
      </c>
      <c r="D308" s="220" t="s">
        <v>136</v>
      </c>
      <c r="E308" s="221" t="s">
        <v>533</v>
      </c>
      <c r="F308" s="222" t="s">
        <v>534</v>
      </c>
      <c r="G308" s="223" t="s">
        <v>535</v>
      </c>
      <c r="H308" s="224">
        <v>1</v>
      </c>
      <c r="I308" s="225"/>
      <c r="J308" s="226">
        <f>ROUND(I308*H308,2)</f>
        <v>0</v>
      </c>
      <c r="K308" s="222" t="s">
        <v>21</v>
      </c>
      <c r="L308" s="71"/>
      <c r="M308" s="227" t="s">
        <v>21</v>
      </c>
      <c r="N308" s="228" t="s">
        <v>45</v>
      </c>
      <c r="O308" s="46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" t="s">
        <v>223</v>
      </c>
      <c r="AT308" s="23" t="s">
        <v>136</v>
      </c>
      <c r="AU308" s="23" t="s">
        <v>142</v>
      </c>
      <c r="AY308" s="23" t="s">
        <v>134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142</v>
      </c>
      <c r="BK308" s="231">
        <f>ROUND(I308*H308,2)</f>
        <v>0</v>
      </c>
      <c r="BL308" s="23" t="s">
        <v>223</v>
      </c>
      <c r="BM308" s="23" t="s">
        <v>536</v>
      </c>
    </row>
    <row r="309" s="10" customFormat="1" ht="29.88" customHeight="1">
      <c r="B309" s="204"/>
      <c r="C309" s="205"/>
      <c r="D309" s="206" t="s">
        <v>72</v>
      </c>
      <c r="E309" s="218" t="s">
        <v>537</v>
      </c>
      <c r="F309" s="218" t="s">
        <v>538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SUM(P310:P312)</f>
        <v>0</v>
      </c>
      <c r="Q309" s="212"/>
      <c r="R309" s="213">
        <f>SUM(R310:R312)</f>
        <v>0.0126</v>
      </c>
      <c r="S309" s="212"/>
      <c r="T309" s="214">
        <f>SUM(T310:T312)</f>
        <v>0</v>
      </c>
      <c r="AR309" s="215" t="s">
        <v>142</v>
      </c>
      <c r="AT309" s="216" t="s">
        <v>72</v>
      </c>
      <c r="AU309" s="216" t="s">
        <v>81</v>
      </c>
      <c r="AY309" s="215" t="s">
        <v>134</v>
      </c>
      <c r="BK309" s="217">
        <f>SUM(BK310:BK312)</f>
        <v>0</v>
      </c>
    </row>
    <row r="310" s="1" customFormat="1" ht="22.8" customHeight="1">
      <c r="B310" s="45"/>
      <c r="C310" s="220" t="s">
        <v>539</v>
      </c>
      <c r="D310" s="220" t="s">
        <v>136</v>
      </c>
      <c r="E310" s="221" t="s">
        <v>540</v>
      </c>
      <c r="F310" s="222" t="s">
        <v>541</v>
      </c>
      <c r="G310" s="223" t="s">
        <v>353</v>
      </c>
      <c r="H310" s="224">
        <v>3</v>
      </c>
      <c r="I310" s="225"/>
      <c r="J310" s="226">
        <f>ROUND(I310*H310,2)</f>
        <v>0</v>
      </c>
      <c r="K310" s="222" t="s">
        <v>140</v>
      </c>
      <c r="L310" s="71"/>
      <c r="M310" s="227" t="s">
        <v>21</v>
      </c>
      <c r="N310" s="228" t="s">
        <v>45</v>
      </c>
      <c r="O310" s="46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" t="s">
        <v>223</v>
      </c>
      <c r="AT310" s="23" t="s">
        <v>136</v>
      </c>
      <c r="AU310" s="23" t="s">
        <v>142</v>
      </c>
      <c r="AY310" s="23" t="s">
        <v>134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142</v>
      </c>
      <c r="BK310" s="231">
        <f>ROUND(I310*H310,2)</f>
        <v>0</v>
      </c>
      <c r="BL310" s="23" t="s">
        <v>223</v>
      </c>
      <c r="BM310" s="23" t="s">
        <v>542</v>
      </c>
    </row>
    <row r="311" s="1" customFormat="1" ht="22.8" customHeight="1">
      <c r="B311" s="45"/>
      <c r="C311" s="244" t="s">
        <v>543</v>
      </c>
      <c r="D311" s="244" t="s">
        <v>168</v>
      </c>
      <c r="E311" s="245" t="s">
        <v>544</v>
      </c>
      <c r="F311" s="246" t="s">
        <v>545</v>
      </c>
      <c r="G311" s="247" t="s">
        <v>353</v>
      </c>
      <c r="H311" s="248">
        <v>3</v>
      </c>
      <c r="I311" s="249"/>
      <c r="J311" s="250">
        <f>ROUND(I311*H311,2)</f>
        <v>0</v>
      </c>
      <c r="K311" s="246" t="s">
        <v>21</v>
      </c>
      <c r="L311" s="251"/>
      <c r="M311" s="252" t="s">
        <v>21</v>
      </c>
      <c r="N311" s="253" t="s">
        <v>45</v>
      </c>
      <c r="O311" s="46"/>
      <c r="P311" s="229">
        <f>O311*H311</f>
        <v>0</v>
      </c>
      <c r="Q311" s="229">
        <v>0.0041999999999999997</v>
      </c>
      <c r="R311" s="229">
        <f>Q311*H311</f>
        <v>0.0126</v>
      </c>
      <c r="S311" s="229">
        <v>0</v>
      </c>
      <c r="T311" s="230">
        <f>S311*H311</f>
        <v>0</v>
      </c>
      <c r="AR311" s="23" t="s">
        <v>308</v>
      </c>
      <c r="AT311" s="23" t="s">
        <v>168</v>
      </c>
      <c r="AU311" s="23" t="s">
        <v>142</v>
      </c>
      <c r="AY311" s="23" t="s">
        <v>134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142</v>
      </c>
      <c r="BK311" s="231">
        <f>ROUND(I311*H311,2)</f>
        <v>0</v>
      </c>
      <c r="BL311" s="23" t="s">
        <v>223</v>
      </c>
      <c r="BM311" s="23" t="s">
        <v>546</v>
      </c>
    </row>
    <row r="312" s="11" customFormat="1">
      <c r="B312" s="232"/>
      <c r="C312" s="233"/>
      <c r="D312" s="234" t="s">
        <v>144</v>
      </c>
      <c r="E312" s="233"/>
      <c r="F312" s="236" t="s">
        <v>547</v>
      </c>
      <c r="G312" s="233"/>
      <c r="H312" s="237">
        <v>3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144</v>
      </c>
      <c r="AU312" s="243" t="s">
        <v>142</v>
      </c>
      <c r="AV312" s="11" t="s">
        <v>142</v>
      </c>
      <c r="AW312" s="11" t="s">
        <v>6</v>
      </c>
      <c r="AX312" s="11" t="s">
        <v>81</v>
      </c>
      <c r="AY312" s="243" t="s">
        <v>134</v>
      </c>
    </row>
    <row r="313" s="10" customFormat="1" ht="29.88" customHeight="1">
      <c r="B313" s="204"/>
      <c r="C313" s="205"/>
      <c r="D313" s="206" t="s">
        <v>72</v>
      </c>
      <c r="E313" s="218" t="s">
        <v>548</v>
      </c>
      <c r="F313" s="218" t="s">
        <v>549</v>
      </c>
      <c r="G313" s="205"/>
      <c r="H313" s="205"/>
      <c r="I313" s="208"/>
      <c r="J313" s="219">
        <f>BK313</f>
        <v>0</v>
      </c>
      <c r="K313" s="205"/>
      <c r="L313" s="210"/>
      <c r="M313" s="211"/>
      <c r="N313" s="212"/>
      <c r="O313" s="212"/>
      <c r="P313" s="213">
        <f>SUM(P314:P319)</f>
        <v>0</v>
      </c>
      <c r="Q313" s="212"/>
      <c r="R313" s="213">
        <f>SUM(R314:R319)</f>
        <v>10.321480800000002</v>
      </c>
      <c r="S313" s="212"/>
      <c r="T313" s="214">
        <f>SUM(T314:T319)</f>
        <v>9.4717199999999995</v>
      </c>
      <c r="AR313" s="215" t="s">
        <v>142</v>
      </c>
      <c r="AT313" s="216" t="s">
        <v>72</v>
      </c>
      <c r="AU313" s="216" t="s">
        <v>81</v>
      </c>
      <c r="AY313" s="215" t="s">
        <v>134</v>
      </c>
      <c r="BK313" s="217">
        <f>SUM(BK314:BK319)</f>
        <v>0</v>
      </c>
    </row>
    <row r="314" s="1" customFormat="1" ht="22.8" customHeight="1">
      <c r="B314" s="45"/>
      <c r="C314" s="220" t="s">
        <v>550</v>
      </c>
      <c r="D314" s="220" t="s">
        <v>136</v>
      </c>
      <c r="E314" s="221" t="s">
        <v>551</v>
      </c>
      <c r="F314" s="222" t="s">
        <v>552</v>
      </c>
      <c r="G314" s="223" t="s">
        <v>139</v>
      </c>
      <c r="H314" s="224">
        <v>666.95299999999997</v>
      </c>
      <c r="I314" s="225"/>
      <c r="J314" s="226">
        <f>ROUND(I314*H314,2)</f>
        <v>0</v>
      </c>
      <c r="K314" s="222" t="s">
        <v>140</v>
      </c>
      <c r="L314" s="71"/>
      <c r="M314" s="227" t="s">
        <v>21</v>
      </c>
      <c r="N314" s="228" t="s">
        <v>45</v>
      </c>
      <c r="O314" s="46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AR314" s="23" t="s">
        <v>223</v>
      </c>
      <c r="AT314" s="23" t="s">
        <v>136</v>
      </c>
      <c r="AU314" s="23" t="s">
        <v>142</v>
      </c>
      <c r="AY314" s="23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3" t="s">
        <v>142</v>
      </c>
      <c r="BK314" s="231">
        <f>ROUND(I314*H314,2)</f>
        <v>0</v>
      </c>
      <c r="BL314" s="23" t="s">
        <v>223</v>
      </c>
      <c r="BM314" s="23" t="s">
        <v>553</v>
      </c>
    </row>
    <row r="315" s="11" customFormat="1">
      <c r="B315" s="232"/>
      <c r="C315" s="233"/>
      <c r="D315" s="234" t="s">
        <v>144</v>
      </c>
      <c r="E315" s="235" t="s">
        <v>21</v>
      </c>
      <c r="F315" s="236" t="s">
        <v>520</v>
      </c>
      <c r="G315" s="233"/>
      <c r="H315" s="237">
        <v>666.95299999999997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144</v>
      </c>
      <c r="AU315" s="243" t="s">
        <v>142</v>
      </c>
      <c r="AV315" s="11" t="s">
        <v>142</v>
      </c>
      <c r="AW315" s="11" t="s">
        <v>36</v>
      </c>
      <c r="AX315" s="11" t="s">
        <v>81</v>
      </c>
      <c r="AY315" s="243" t="s">
        <v>134</v>
      </c>
    </row>
    <row r="316" s="1" customFormat="1" ht="14.4" customHeight="1">
      <c r="B316" s="45"/>
      <c r="C316" s="244" t="s">
        <v>554</v>
      </c>
      <c r="D316" s="244" t="s">
        <v>168</v>
      </c>
      <c r="E316" s="245" t="s">
        <v>555</v>
      </c>
      <c r="F316" s="246" t="s">
        <v>556</v>
      </c>
      <c r="G316" s="247" t="s">
        <v>148</v>
      </c>
      <c r="H316" s="248">
        <v>18.675999999999998</v>
      </c>
      <c r="I316" s="249"/>
      <c r="J316" s="250">
        <f>ROUND(I316*H316,2)</f>
        <v>0</v>
      </c>
      <c r="K316" s="246" t="s">
        <v>140</v>
      </c>
      <c r="L316" s="251"/>
      <c r="M316" s="252" t="s">
        <v>21</v>
      </c>
      <c r="N316" s="253" t="s">
        <v>45</v>
      </c>
      <c r="O316" s="46"/>
      <c r="P316" s="229">
        <f>O316*H316</f>
        <v>0</v>
      </c>
      <c r="Q316" s="229">
        <v>0.55000000000000004</v>
      </c>
      <c r="R316" s="229">
        <f>Q316*H316</f>
        <v>10.271800000000001</v>
      </c>
      <c r="S316" s="229">
        <v>0</v>
      </c>
      <c r="T316" s="230">
        <f>S316*H316</f>
        <v>0</v>
      </c>
      <c r="AR316" s="23" t="s">
        <v>308</v>
      </c>
      <c r="AT316" s="23" t="s">
        <v>168</v>
      </c>
      <c r="AU316" s="23" t="s">
        <v>142</v>
      </c>
      <c r="AY316" s="23" t="s">
        <v>134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142</v>
      </c>
      <c r="BK316" s="231">
        <f>ROUND(I316*H316,2)</f>
        <v>0</v>
      </c>
      <c r="BL316" s="23" t="s">
        <v>223</v>
      </c>
      <c r="BM316" s="23" t="s">
        <v>557</v>
      </c>
    </row>
    <row r="317" s="1" customFormat="1" ht="14.4" customHeight="1">
      <c r="B317" s="45"/>
      <c r="C317" s="220" t="s">
        <v>558</v>
      </c>
      <c r="D317" s="220" t="s">
        <v>136</v>
      </c>
      <c r="E317" s="221" t="s">
        <v>559</v>
      </c>
      <c r="F317" s="222" t="s">
        <v>560</v>
      </c>
      <c r="G317" s="223" t="s">
        <v>139</v>
      </c>
      <c r="H317" s="224">
        <v>631.44799999999998</v>
      </c>
      <c r="I317" s="225"/>
      <c r="J317" s="226">
        <f>ROUND(I317*H317,2)</f>
        <v>0</v>
      </c>
      <c r="K317" s="222" t="s">
        <v>140</v>
      </c>
      <c r="L317" s="71"/>
      <c r="M317" s="227" t="s">
        <v>21</v>
      </c>
      <c r="N317" s="228" t="s">
        <v>45</v>
      </c>
      <c r="O317" s="46"/>
      <c r="P317" s="229">
        <f>O317*H317</f>
        <v>0</v>
      </c>
      <c r="Q317" s="229">
        <v>0</v>
      </c>
      <c r="R317" s="229">
        <f>Q317*H317</f>
        <v>0</v>
      </c>
      <c r="S317" s="229">
        <v>0.014999999999999999</v>
      </c>
      <c r="T317" s="230">
        <f>S317*H317</f>
        <v>9.4717199999999995</v>
      </c>
      <c r="AR317" s="23" t="s">
        <v>223</v>
      </c>
      <c r="AT317" s="23" t="s">
        <v>136</v>
      </c>
      <c r="AU317" s="23" t="s">
        <v>142</v>
      </c>
      <c r="AY317" s="23" t="s">
        <v>134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142</v>
      </c>
      <c r="BK317" s="231">
        <f>ROUND(I317*H317,2)</f>
        <v>0</v>
      </c>
      <c r="BL317" s="23" t="s">
        <v>223</v>
      </c>
      <c r="BM317" s="23" t="s">
        <v>561</v>
      </c>
    </row>
    <row r="318" s="1" customFormat="1" ht="14.4" customHeight="1">
      <c r="B318" s="45"/>
      <c r="C318" s="220" t="s">
        <v>562</v>
      </c>
      <c r="D318" s="220" t="s">
        <v>136</v>
      </c>
      <c r="E318" s="221" t="s">
        <v>563</v>
      </c>
      <c r="F318" s="222" t="s">
        <v>564</v>
      </c>
      <c r="G318" s="223" t="s">
        <v>148</v>
      </c>
      <c r="H318" s="224">
        <v>17.68</v>
      </c>
      <c r="I318" s="225"/>
      <c r="J318" s="226">
        <f>ROUND(I318*H318,2)</f>
        <v>0</v>
      </c>
      <c r="K318" s="222" t="s">
        <v>140</v>
      </c>
      <c r="L318" s="71"/>
      <c r="M318" s="227" t="s">
        <v>21</v>
      </c>
      <c r="N318" s="228" t="s">
        <v>45</v>
      </c>
      <c r="O318" s="46"/>
      <c r="P318" s="229">
        <f>O318*H318</f>
        <v>0</v>
      </c>
      <c r="Q318" s="229">
        <v>0.00281</v>
      </c>
      <c r="R318" s="229">
        <f>Q318*H318</f>
        <v>0.049680799999999997</v>
      </c>
      <c r="S318" s="229">
        <v>0</v>
      </c>
      <c r="T318" s="230">
        <f>S318*H318</f>
        <v>0</v>
      </c>
      <c r="AR318" s="23" t="s">
        <v>223</v>
      </c>
      <c r="AT318" s="23" t="s">
        <v>136</v>
      </c>
      <c r="AU318" s="23" t="s">
        <v>142</v>
      </c>
      <c r="AY318" s="23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23" t="s">
        <v>142</v>
      </c>
      <c r="BK318" s="231">
        <f>ROUND(I318*H318,2)</f>
        <v>0</v>
      </c>
      <c r="BL318" s="23" t="s">
        <v>223</v>
      </c>
      <c r="BM318" s="23" t="s">
        <v>565</v>
      </c>
    </row>
    <row r="319" s="1" customFormat="1" ht="14.4" customHeight="1">
      <c r="B319" s="45"/>
      <c r="C319" s="220" t="s">
        <v>566</v>
      </c>
      <c r="D319" s="220" t="s">
        <v>136</v>
      </c>
      <c r="E319" s="221" t="s">
        <v>567</v>
      </c>
      <c r="F319" s="222" t="s">
        <v>568</v>
      </c>
      <c r="G319" s="223" t="s">
        <v>486</v>
      </c>
      <c r="H319" s="224">
        <v>10.321</v>
      </c>
      <c r="I319" s="225"/>
      <c r="J319" s="226">
        <f>ROUND(I319*H319,2)</f>
        <v>0</v>
      </c>
      <c r="K319" s="222" t="s">
        <v>140</v>
      </c>
      <c r="L319" s="71"/>
      <c r="M319" s="227" t="s">
        <v>21</v>
      </c>
      <c r="N319" s="228" t="s">
        <v>45</v>
      </c>
      <c r="O319" s="46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AR319" s="23" t="s">
        <v>223</v>
      </c>
      <c r="AT319" s="23" t="s">
        <v>136</v>
      </c>
      <c r="AU319" s="23" t="s">
        <v>142</v>
      </c>
      <c r="AY319" s="23" t="s">
        <v>134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142</v>
      </c>
      <c r="BK319" s="231">
        <f>ROUND(I319*H319,2)</f>
        <v>0</v>
      </c>
      <c r="BL319" s="23" t="s">
        <v>223</v>
      </c>
      <c r="BM319" s="23" t="s">
        <v>569</v>
      </c>
    </row>
    <row r="320" s="10" customFormat="1" ht="29.88" customHeight="1">
      <c r="B320" s="204"/>
      <c r="C320" s="205"/>
      <c r="D320" s="206" t="s">
        <v>72</v>
      </c>
      <c r="E320" s="218" t="s">
        <v>570</v>
      </c>
      <c r="F320" s="218" t="s">
        <v>571</v>
      </c>
      <c r="G320" s="205"/>
      <c r="H320" s="205"/>
      <c r="I320" s="208"/>
      <c r="J320" s="219">
        <f>BK320</f>
        <v>0</v>
      </c>
      <c r="K320" s="205"/>
      <c r="L320" s="210"/>
      <c r="M320" s="211"/>
      <c r="N320" s="212"/>
      <c r="O320" s="212"/>
      <c r="P320" s="213">
        <f>SUM(P321:P352)</f>
        <v>0</v>
      </c>
      <c r="Q320" s="212"/>
      <c r="R320" s="213">
        <f>SUM(R321:R352)</f>
        <v>6.3877140999999993</v>
      </c>
      <c r="S320" s="212"/>
      <c r="T320" s="214">
        <f>SUM(T321:T352)</f>
        <v>3.3607849700000001</v>
      </c>
      <c r="AR320" s="215" t="s">
        <v>142</v>
      </c>
      <c r="AT320" s="216" t="s">
        <v>72</v>
      </c>
      <c r="AU320" s="216" t="s">
        <v>81</v>
      </c>
      <c r="AY320" s="215" t="s">
        <v>134</v>
      </c>
      <c r="BK320" s="217">
        <f>SUM(BK321:BK352)</f>
        <v>0</v>
      </c>
    </row>
    <row r="321" s="1" customFormat="1" ht="14.4" customHeight="1">
      <c r="B321" s="45"/>
      <c r="C321" s="220" t="s">
        <v>572</v>
      </c>
      <c r="D321" s="220" t="s">
        <v>136</v>
      </c>
      <c r="E321" s="221" t="s">
        <v>573</v>
      </c>
      <c r="F321" s="222" t="s">
        <v>574</v>
      </c>
      <c r="G321" s="223" t="s">
        <v>139</v>
      </c>
      <c r="H321" s="224">
        <v>673.721</v>
      </c>
      <c r="I321" s="225"/>
      <c r="J321" s="226">
        <f>ROUND(I321*H321,2)</f>
        <v>0</v>
      </c>
      <c r="K321" s="222" t="s">
        <v>140</v>
      </c>
      <c r="L321" s="71"/>
      <c r="M321" s="227" t="s">
        <v>21</v>
      </c>
      <c r="N321" s="228" t="s">
        <v>45</v>
      </c>
      <c r="O321" s="46"/>
      <c r="P321" s="229">
        <f>O321*H321</f>
        <v>0</v>
      </c>
      <c r="Q321" s="229">
        <v>0</v>
      </c>
      <c r="R321" s="229">
        <f>Q321*H321</f>
        <v>0</v>
      </c>
      <c r="S321" s="229">
        <v>0.0031199999999999999</v>
      </c>
      <c r="T321" s="230">
        <f>S321*H321</f>
        <v>2.1020095200000002</v>
      </c>
      <c r="AR321" s="23" t="s">
        <v>223</v>
      </c>
      <c r="AT321" s="23" t="s">
        <v>136</v>
      </c>
      <c r="AU321" s="23" t="s">
        <v>142</v>
      </c>
      <c r="AY321" s="23" t="s">
        <v>134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142</v>
      </c>
      <c r="BK321" s="231">
        <f>ROUND(I321*H321,2)</f>
        <v>0</v>
      </c>
      <c r="BL321" s="23" t="s">
        <v>223</v>
      </c>
      <c r="BM321" s="23" t="s">
        <v>575</v>
      </c>
    </row>
    <row r="322" s="1" customFormat="1" ht="14.4" customHeight="1">
      <c r="B322" s="45"/>
      <c r="C322" s="220" t="s">
        <v>576</v>
      </c>
      <c r="D322" s="220" t="s">
        <v>136</v>
      </c>
      <c r="E322" s="221" t="s">
        <v>577</v>
      </c>
      <c r="F322" s="222" t="s">
        <v>578</v>
      </c>
      <c r="G322" s="223" t="s">
        <v>249</v>
      </c>
      <c r="H322" s="224">
        <v>64</v>
      </c>
      <c r="I322" s="225"/>
      <c r="J322" s="226">
        <f>ROUND(I322*H322,2)</f>
        <v>0</v>
      </c>
      <c r="K322" s="222" t="s">
        <v>140</v>
      </c>
      <c r="L322" s="71"/>
      <c r="M322" s="227" t="s">
        <v>21</v>
      </c>
      <c r="N322" s="228" t="s">
        <v>45</v>
      </c>
      <c r="O322" s="46"/>
      <c r="P322" s="229">
        <f>O322*H322</f>
        <v>0</v>
      </c>
      <c r="Q322" s="229">
        <v>0</v>
      </c>
      <c r="R322" s="229">
        <f>Q322*H322</f>
        <v>0</v>
      </c>
      <c r="S322" s="229">
        <v>0.0018699999999999999</v>
      </c>
      <c r="T322" s="230">
        <f>S322*H322</f>
        <v>0.11968</v>
      </c>
      <c r="AR322" s="23" t="s">
        <v>223</v>
      </c>
      <c r="AT322" s="23" t="s">
        <v>136</v>
      </c>
      <c r="AU322" s="23" t="s">
        <v>142</v>
      </c>
      <c r="AY322" s="23" t="s">
        <v>134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23" t="s">
        <v>142</v>
      </c>
      <c r="BK322" s="231">
        <f>ROUND(I322*H322,2)</f>
        <v>0</v>
      </c>
      <c r="BL322" s="23" t="s">
        <v>223</v>
      </c>
      <c r="BM322" s="23" t="s">
        <v>579</v>
      </c>
    </row>
    <row r="323" s="11" customFormat="1">
      <c r="B323" s="232"/>
      <c r="C323" s="233"/>
      <c r="D323" s="234" t="s">
        <v>144</v>
      </c>
      <c r="E323" s="235" t="s">
        <v>21</v>
      </c>
      <c r="F323" s="236" t="s">
        <v>580</v>
      </c>
      <c r="G323" s="233"/>
      <c r="H323" s="237">
        <v>64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144</v>
      </c>
      <c r="AU323" s="243" t="s">
        <v>142</v>
      </c>
      <c r="AV323" s="11" t="s">
        <v>142</v>
      </c>
      <c r="AW323" s="11" t="s">
        <v>36</v>
      </c>
      <c r="AX323" s="11" t="s">
        <v>81</v>
      </c>
      <c r="AY323" s="243" t="s">
        <v>134</v>
      </c>
    </row>
    <row r="324" s="1" customFormat="1" ht="14.4" customHeight="1">
      <c r="B324" s="45"/>
      <c r="C324" s="220" t="s">
        <v>581</v>
      </c>
      <c r="D324" s="220" t="s">
        <v>136</v>
      </c>
      <c r="E324" s="221" t="s">
        <v>582</v>
      </c>
      <c r="F324" s="222" t="s">
        <v>583</v>
      </c>
      <c r="G324" s="223" t="s">
        <v>249</v>
      </c>
      <c r="H324" s="224">
        <v>114.66</v>
      </c>
      <c r="I324" s="225"/>
      <c r="J324" s="226">
        <f>ROUND(I324*H324,2)</f>
        <v>0</v>
      </c>
      <c r="K324" s="222" t="s">
        <v>140</v>
      </c>
      <c r="L324" s="71"/>
      <c r="M324" s="227" t="s">
        <v>21</v>
      </c>
      <c r="N324" s="228" t="s">
        <v>45</v>
      </c>
      <c r="O324" s="46"/>
      <c r="P324" s="229">
        <f>O324*H324</f>
        <v>0</v>
      </c>
      <c r="Q324" s="229">
        <v>0</v>
      </c>
      <c r="R324" s="229">
        <f>Q324*H324</f>
        <v>0</v>
      </c>
      <c r="S324" s="229">
        <v>0.0017700000000000001</v>
      </c>
      <c r="T324" s="230">
        <f>S324*H324</f>
        <v>0.2029482</v>
      </c>
      <c r="AR324" s="23" t="s">
        <v>223</v>
      </c>
      <c r="AT324" s="23" t="s">
        <v>136</v>
      </c>
      <c r="AU324" s="23" t="s">
        <v>142</v>
      </c>
      <c r="AY324" s="23" t="s">
        <v>134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3" t="s">
        <v>142</v>
      </c>
      <c r="BK324" s="231">
        <f>ROUND(I324*H324,2)</f>
        <v>0</v>
      </c>
      <c r="BL324" s="23" t="s">
        <v>223</v>
      </c>
      <c r="BM324" s="23" t="s">
        <v>584</v>
      </c>
    </row>
    <row r="325" s="11" customFormat="1">
      <c r="B325" s="232"/>
      <c r="C325" s="233"/>
      <c r="D325" s="234" t="s">
        <v>144</v>
      </c>
      <c r="E325" s="235" t="s">
        <v>21</v>
      </c>
      <c r="F325" s="236" t="s">
        <v>585</v>
      </c>
      <c r="G325" s="233"/>
      <c r="H325" s="237">
        <v>114.66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144</v>
      </c>
      <c r="AU325" s="243" t="s">
        <v>142</v>
      </c>
      <c r="AV325" s="11" t="s">
        <v>142</v>
      </c>
      <c r="AW325" s="11" t="s">
        <v>36</v>
      </c>
      <c r="AX325" s="11" t="s">
        <v>81</v>
      </c>
      <c r="AY325" s="243" t="s">
        <v>134</v>
      </c>
    </row>
    <row r="326" s="1" customFormat="1" ht="14.4" customHeight="1">
      <c r="B326" s="45"/>
      <c r="C326" s="220" t="s">
        <v>586</v>
      </c>
      <c r="D326" s="220" t="s">
        <v>136</v>
      </c>
      <c r="E326" s="221" t="s">
        <v>587</v>
      </c>
      <c r="F326" s="222" t="s">
        <v>588</v>
      </c>
      <c r="G326" s="223" t="s">
        <v>353</v>
      </c>
      <c r="H326" s="224">
        <v>5</v>
      </c>
      <c r="I326" s="225"/>
      <c r="J326" s="226">
        <f>ROUND(I326*H326,2)</f>
        <v>0</v>
      </c>
      <c r="K326" s="222" t="s">
        <v>140</v>
      </c>
      <c r="L326" s="71"/>
      <c r="M326" s="227" t="s">
        <v>21</v>
      </c>
      <c r="N326" s="228" t="s">
        <v>45</v>
      </c>
      <c r="O326" s="46"/>
      <c r="P326" s="229">
        <f>O326*H326</f>
        <v>0</v>
      </c>
      <c r="Q326" s="229">
        <v>0</v>
      </c>
      <c r="R326" s="229">
        <f>Q326*H326</f>
        <v>0</v>
      </c>
      <c r="S326" s="229">
        <v>0.0090600000000000003</v>
      </c>
      <c r="T326" s="230">
        <f>S326*H326</f>
        <v>0.0453</v>
      </c>
      <c r="AR326" s="23" t="s">
        <v>223</v>
      </c>
      <c r="AT326" s="23" t="s">
        <v>136</v>
      </c>
      <c r="AU326" s="23" t="s">
        <v>142</v>
      </c>
      <c r="AY326" s="23" t="s">
        <v>134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142</v>
      </c>
      <c r="BK326" s="231">
        <f>ROUND(I326*H326,2)</f>
        <v>0</v>
      </c>
      <c r="BL326" s="23" t="s">
        <v>223</v>
      </c>
      <c r="BM326" s="23" t="s">
        <v>589</v>
      </c>
    </row>
    <row r="327" s="1" customFormat="1" ht="14.4" customHeight="1">
      <c r="B327" s="45"/>
      <c r="C327" s="220" t="s">
        <v>590</v>
      </c>
      <c r="D327" s="220" t="s">
        <v>136</v>
      </c>
      <c r="E327" s="221" t="s">
        <v>591</v>
      </c>
      <c r="F327" s="222" t="s">
        <v>592</v>
      </c>
      <c r="G327" s="223" t="s">
        <v>249</v>
      </c>
      <c r="H327" s="224">
        <v>111.59999999999999</v>
      </c>
      <c r="I327" s="225"/>
      <c r="J327" s="226">
        <f>ROUND(I327*H327,2)</f>
        <v>0</v>
      </c>
      <c r="K327" s="222" t="s">
        <v>140</v>
      </c>
      <c r="L327" s="71"/>
      <c r="M327" s="227" t="s">
        <v>21</v>
      </c>
      <c r="N327" s="228" t="s">
        <v>45</v>
      </c>
      <c r="O327" s="46"/>
      <c r="P327" s="229">
        <f>O327*H327</f>
        <v>0</v>
      </c>
      <c r="Q327" s="229">
        <v>0</v>
      </c>
      <c r="R327" s="229">
        <f>Q327*H327</f>
        <v>0</v>
      </c>
      <c r="S327" s="229">
        <v>0.00167</v>
      </c>
      <c r="T327" s="230">
        <f>S327*H327</f>
        <v>0.18637199999999998</v>
      </c>
      <c r="AR327" s="23" t="s">
        <v>223</v>
      </c>
      <c r="AT327" s="23" t="s">
        <v>136</v>
      </c>
      <c r="AU327" s="23" t="s">
        <v>142</v>
      </c>
      <c r="AY327" s="23" t="s">
        <v>134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142</v>
      </c>
      <c r="BK327" s="231">
        <f>ROUND(I327*H327,2)</f>
        <v>0</v>
      </c>
      <c r="BL327" s="23" t="s">
        <v>223</v>
      </c>
      <c r="BM327" s="23" t="s">
        <v>593</v>
      </c>
    </row>
    <row r="328" s="11" customFormat="1">
      <c r="B328" s="232"/>
      <c r="C328" s="233"/>
      <c r="D328" s="234" t="s">
        <v>144</v>
      </c>
      <c r="E328" s="235" t="s">
        <v>21</v>
      </c>
      <c r="F328" s="236" t="s">
        <v>367</v>
      </c>
      <c r="G328" s="233"/>
      <c r="H328" s="237">
        <v>111.59999999999999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144</v>
      </c>
      <c r="AU328" s="243" t="s">
        <v>142</v>
      </c>
      <c r="AV328" s="11" t="s">
        <v>142</v>
      </c>
      <c r="AW328" s="11" t="s">
        <v>36</v>
      </c>
      <c r="AX328" s="11" t="s">
        <v>81</v>
      </c>
      <c r="AY328" s="243" t="s">
        <v>134</v>
      </c>
    </row>
    <row r="329" s="1" customFormat="1" ht="14.4" customHeight="1">
      <c r="B329" s="45"/>
      <c r="C329" s="220" t="s">
        <v>594</v>
      </c>
      <c r="D329" s="220" t="s">
        <v>136</v>
      </c>
      <c r="E329" s="221" t="s">
        <v>595</v>
      </c>
      <c r="F329" s="222" t="s">
        <v>596</v>
      </c>
      <c r="G329" s="223" t="s">
        <v>249</v>
      </c>
      <c r="H329" s="224">
        <v>42.042999999999999</v>
      </c>
      <c r="I329" s="225"/>
      <c r="J329" s="226">
        <f>ROUND(I329*H329,2)</f>
        <v>0</v>
      </c>
      <c r="K329" s="222" t="s">
        <v>140</v>
      </c>
      <c r="L329" s="71"/>
      <c r="M329" s="227" t="s">
        <v>21</v>
      </c>
      <c r="N329" s="228" t="s">
        <v>45</v>
      </c>
      <c r="O329" s="46"/>
      <c r="P329" s="229">
        <f>O329*H329</f>
        <v>0</v>
      </c>
      <c r="Q329" s="229">
        <v>0</v>
      </c>
      <c r="R329" s="229">
        <f>Q329*H329</f>
        <v>0</v>
      </c>
      <c r="S329" s="229">
        <v>0.00175</v>
      </c>
      <c r="T329" s="230">
        <f>S329*H329</f>
        <v>0.073575249999999995</v>
      </c>
      <c r="AR329" s="23" t="s">
        <v>223</v>
      </c>
      <c r="AT329" s="23" t="s">
        <v>136</v>
      </c>
      <c r="AU329" s="23" t="s">
        <v>142</v>
      </c>
      <c r="AY329" s="23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142</v>
      </c>
      <c r="BK329" s="231">
        <f>ROUND(I329*H329,2)</f>
        <v>0</v>
      </c>
      <c r="BL329" s="23" t="s">
        <v>223</v>
      </c>
      <c r="BM329" s="23" t="s">
        <v>597</v>
      </c>
    </row>
    <row r="330" s="11" customFormat="1">
      <c r="B330" s="232"/>
      <c r="C330" s="233"/>
      <c r="D330" s="234" t="s">
        <v>144</v>
      </c>
      <c r="E330" s="235" t="s">
        <v>21</v>
      </c>
      <c r="F330" s="236" t="s">
        <v>598</v>
      </c>
      <c r="G330" s="233"/>
      <c r="H330" s="237">
        <v>42.042999999999999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144</v>
      </c>
      <c r="AU330" s="243" t="s">
        <v>142</v>
      </c>
      <c r="AV330" s="11" t="s">
        <v>142</v>
      </c>
      <c r="AW330" s="11" t="s">
        <v>36</v>
      </c>
      <c r="AX330" s="11" t="s">
        <v>81</v>
      </c>
      <c r="AY330" s="243" t="s">
        <v>134</v>
      </c>
    </row>
    <row r="331" s="1" customFormat="1" ht="22.8" customHeight="1">
      <c r="B331" s="45"/>
      <c r="C331" s="220" t="s">
        <v>599</v>
      </c>
      <c r="D331" s="220" t="s">
        <v>136</v>
      </c>
      <c r="E331" s="221" t="s">
        <v>600</v>
      </c>
      <c r="F331" s="222" t="s">
        <v>601</v>
      </c>
      <c r="G331" s="223" t="s">
        <v>353</v>
      </c>
      <c r="H331" s="224">
        <v>6</v>
      </c>
      <c r="I331" s="225"/>
      <c r="J331" s="226">
        <f>ROUND(I331*H331,2)</f>
        <v>0</v>
      </c>
      <c r="K331" s="222" t="s">
        <v>140</v>
      </c>
      <c r="L331" s="71"/>
      <c r="M331" s="227" t="s">
        <v>21</v>
      </c>
      <c r="N331" s="228" t="s">
        <v>45</v>
      </c>
      <c r="O331" s="46"/>
      <c r="P331" s="229">
        <f>O331*H331</f>
        <v>0</v>
      </c>
      <c r="Q331" s="229">
        <v>0</v>
      </c>
      <c r="R331" s="229">
        <f>Q331*H331</f>
        <v>0</v>
      </c>
      <c r="S331" s="229">
        <v>0.0018799999999999999</v>
      </c>
      <c r="T331" s="230">
        <f>S331*H331</f>
        <v>0.01128</v>
      </c>
      <c r="AR331" s="23" t="s">
        <v>223</v>
      </c>
      <c r="AT331" s="23" t="s">
        <v>136</v>
      </c>
      <c r="AU331" s="23" t="s">
        <v>142</v>
      </c>
      <c r="AY331" s="23" t="s">
        <v>134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142</v>
      </c>
      <c r="BK331" s="231">
        <f>ROUND(I331*H331,2)</f>
        <v>0</v>
      </c>
      <c r="BL331" s="23" t="s">
        <v>223</v>
      </c>
      <c r="BM331" s="23" t="s">
        <v>602</v>
      </c>
    </row>
    <row r="332" s="1" customFormat="1" ht="14.4" customHeight="1">
      <c r="B332" s="45"/>
      <c r="C332" s="220" t="s">
        <v>603</v>
      </c>
      <c r="D332" s="220" t="s">
        <v>136</v>
      </c>
      <c r="E332" s="221" t="s">
        <v>604</v>
      </c>
      <c r="F332" s="222" t="s">
        <v>605</v>
      </c>
      <c r="G332" s="223" t="s">
        <v>249</v>
      </c>
      <c r="H332" s="224">
        <v>114.66</v>
      </c>
      <c r="I332" s="225"/>
      <c r="J332" s="226">
        <f>ROUND(I332*H332,2)</f>
        <v>0</v>
      </c>
      <c r="K332" s="222" t="s">
        <v>140</v>
      </c>
      <c r="L332" s="71"/>
      <c r="M332" s="227" t="s">
        <v>21</v>
      </c>
      <c r="N332" s="228" t="s">
        <v>45</v>
      </c>
      <c r="O332" s="46"/>
      <c r="P332" s="229">
        <f>O332*H332</f>
        <v>0</v>
      </c>
      <c r="Q332" s="229">
        <v>0</v>
      </c>
      <c r="R332" s="229">
        <f>Q332*H332</f>
        <v>0</v>
      </c>
      <c r="S332" s="229">
        <v>0.0025999999999999999</v>
      </c>
      <c r="T332" s="230">
        <f>S332*H332</f>
        <v>0.29811599999999999</v>
      </c>
      <c r="AR332" s="23" t="s">
        <v>223</v>
      </c>
      <c r="AT332" s="23" t="s">
        <v>136</v>
      </c>
      <c r="AU332" s="23" t="s">
        <v>142</v>
      </c>
      <c r="AY332" s="23" t="s">
        <v>134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142</v>
      </c>
      <c r="BK332" s="231">
        <f>ROUND(I332*H332,2)</f>
        <v>0</v>
      </c>
      <c r="BL332" s="23" t="s">
        <v>223</v>
      </c>
      <c r="BM332" s="23" t="s">
        <v>606</v>
      </c>
    </row>
    <row r="333" s="1" customFormat="1" ht="14.4" customHeight="1">
      <c r="B333" s="45"/>
      <c r="C333" s="220" t="s">
        <v>607</v>
      </c>
      <c r="D333" s="220" t="s">
        <v>136</v>
      </c>
      <c r="E333" s="221" t="s">
        <v>608</v>
      </c>
      <c r="F333" s="222" t="s">
        <v>609</v>
      </c>
      <c r="G333" s="223" t="s">
        <v>249</v>
      </c>
      <c r="H333" s="224">
        <v>81.599999999999994</v>
      </c>
      <c r="I333" s="225"/>
      <c r="J333" s="226">
        <f>ROUND(I333*H333,2)</f>
        <v>0</v>
      </c>
      <c r="K333" s="222" t="s">
        <v>140</v>
      </c>
      <c r="L333" s="71"/>
      <c r="M333" s="227" t="s">
        <v>21</v>
      </c>
      <c r="N333" s="228" t="s">
        <v>45</v>
      </c>
      <c r="O333" s="46"/>
      <c r="P333" s="229">
        <f>O333*H333</f>
        <v>0</v>
      </c>
      <c r="Q333" s="229">
        <v>0</v>
      </c>
      <c r="R333" s="229">
        <f>Q333*H333</f>
        <v>0</v>
      </c>
      <c r="S333" s="229">
        <v>0.0039399999999999999</v>
      </c>
      <c r="T333" s="230">
        <f>S333*H333</f>
        <v>0.32150399999999996</v>
      </c>
      <c r="AR333" s="23" t="s">
        <v>223</v>
      </c>
      <c r="AT333" s="23" t="s">
        <v>136</v>
      </c>
      <c r="AU333" s="23" t="s">
        <v>142</v>
      </c>
      <c r="AY333" s="23" t="s">
        <v>134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23" t="s">
        <v>142</v>
      </c>
      <c r="BK333" s="231">
        <f>ROUND(I333*H333,2)</f>
        <v>0</v>
      </c>
      <c r="BL333" s="23" t="s">
        <v>223</v>
      </c>
      <c r="BM333" s="23" t="s">
        <v>610</v>
      </c>
    </row>
    <row r="334" s="11" customFormat="1">
      <c r="B334" s="232"/>
      <c r="C334" s="233"/>
      <c r="D334" s="234" t="s">
        <v>144</v>
      </c>
      <c r="E334" s="235" t="s">
        <v>21</v>
      </c>
      <c r="F334" s="236" t="s">
        <v>611</v>
      </c>
      <c r="G334" s="233"/>
      <c r="H334" s="237">
        <v>81.599999999999994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144</v>
      </c>
      <c r="AU334" s="243" t="s">
        <v>142</v>
      </c>
      <c r="AV334" s="11" t="s">
        <v>142</v>
      </c>
      <c r="AW334" s="11" t="s">
        <v>36</v>
      </c>
      <c r="AX334" s="11" t="s">
        <v>81</v>
      </c>
      <c r="AY334" s="243" t="s">
        <v>134</v>
      </c>
    </row>
    <row r="335" s="1" customFormat="1" ht="22.8" customHeight="1">
      <c r="B335" s="45"/>
      <c r="C335" s="220" t="s">
        <v>612</v>
      </c>
      <c r="D335" s="220" t="s">
        <v>136</v>
      </c>
      <c r="E335" s="221" t="s">
        <v>613</v>
      </c>
      <c r="F335" s="222" t="s">
        <v>614</v>
      </c>
      <c r="G335" s="223" t="s">
        <v>139</v>
      </c>
      <c r="H335" s="224">
        <v>673.721</v>
      </c>
      <c r="I335" s="225"/>
      <c r="J335" s="226">
        <f>ROUND(I335*H335,2)</f>
        <v>0</v>
      </c>
      <c r="K335" s="222" t="s">
        <v>140</v>
      </c>
      <c r="L335" s="71"/>
      <c r="M335" s="227" t="s">
        <v>21</v>
      </c>
      <c r="N335" s="228" t="s">
        <v>45</v>
      </c>
      <c r="O335" s="46"/>
      <c r="P335" s="229">
        <f>O335*H335</f>
        <v>0</v>
      </c>
      <c r="Q335" s="229">
        <v>0.0064999999999999997</v>
      </c>
      <c r="R335" s="229">
        <f>Q335*H335</f>
        <v>4.3791864999999994</v>
      </c>
      <c r="S335" s="229">
        <v>0</v>
      </c>
      <c r="T335" s="230">
        <f>S335*H335</f>
        <v>0</v>
      </c>
      <c r="AR335" s="23" t="s">
        <v>223</v>
      </c>
      <c r="AT335" s="23" t="s">
        <v>136</v>
      </c>
      <c r="AU335" s="23" t="s">
        <v>142</v>
      </c>
      <c r="AY335" s="23" t="s">
        <v>134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142</v>
      </c>
      <c r="BK335" s="231">
        <f>ROUND(I335*H335,2)</f>
        <v>0</v>
      </c>
      <c r="BL335" s="23" t="s">
        <v>223</v>
      </c>
      <c r="BM335" s="23" t="s">
        <v>615</v>
      </c>
    </row>
    <row r="336" s="11" customFormat="1">
      <c r="B336" s="232"/>
      <c r="C336" s="233"/>
      <c r="D336" s="234" t="s">
        <v>144</v>
      </c>
      <c r="E336" s="235" t="s">
        <v>21</v>
      </c>
      <c r="F336" s="236" t="s">
        <v>616</v>
      </c>
      <c r="G336" s="233"/>
      <c r="H336" s="237">
        <v>6.7679999999999998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144</v>
      </c>
      <c r="AU336" s="243" t="s">
        <v>142</v>
      </c>
      <c r="AV336" s="11" t="s">
        <v>142</v>
      </c>
      <c r="AW336" s="11" t="s">
        <v>36</v>
      </c>
      <c r="AX336" s="11" t="s">
        <v>73</v>
      </c>
      <c r="AY336" s="243" t="s">
        <v>134</v>
      </c>
    </row>
    <row r="337" s="11" customFormat="1">
      <c r="B337" s="232"/>
      <c r="C337" s="233"/>
      <c r="D337" s="234" t="s">
        <v>144</v>
      </c>
      <c r="E337" s="235" t="s">
        <v>21</v>
      </c>
      <c r="F337" s="236" t="s">
        <v>520</v>
      </c>
      <c r="G337" s="233"/>
      <c r="H337" s="237">
        <v>666.95299999999997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144</v>
      </c>
      <c r="AU337" s="243" t="s">
        <v>142</v>
      </c>
      <c r="AV337" s="11" t="s">
        <v>142</v>
      </c>
      <c r="AW337" s="11" t="s">
        <v>36</v>
      </c>
      <c r="AX337" s="11" t="s">
        <v>73</v>
      </c>
      <c r="AY337" s="243" t="s">
        <v>134</v>
      </c>
    </row>
    <row r="338" s="13" customFormat="1">
      <c r="B338" s="264"/>
      <c r="C338" s="265"/>
      <c r="D338" s="234" t="s">
        <v>144</v>
      </c>
      <c r="E338" s="266" t="s">
        <v>21</v>
      </c>
      <c r="F338" s="267" t="s">
        <v>192</v>
      </c>
      <c r="G338" s="265"/>
      <c r="H338" s="268">
        <v>673.721</v>
      </c>
      <c r="I338" s="269"/>
      <c r="J338" s="265"/>
      <c r="K338" s="265"/>
      <c r="L338" s="270"/>
      <c r="M338" s="271"/>
      <c r="N338" s="272"/>
      <c r="O338" s="272"/>
      <c r="P338" s="272"/>
      <c r="Q338" s="272"/>
      <c r="R338" s="272"/>
      <c r="S338" s="272"/>
      <c r="T338" s="273"/>
      <c r="AT338" s="274" t="s">
        <v>144</v>
      </c>
      <c r="AU338" s="274" t="s">
        <v>142</v>
      </c>
      <c r="AV338" s="13" t="s">
        <v>141</v>
      </c>
      <c r="AW338" s="13" t="s">
        <v>36</v>
      </c>
      <c r="AX338" s="13" t="s">
        <v>81</v>
      </c>
      <c r="AY338" s="274" t="s">
        <v>134</v>
      </c>
    </row>
    <row r="339" s="1" customFormat="1" ht="22.8" customHeight="1">
      <c r="B339" s="45"/>
      <c r="C339" s="220" t="s">
        <v>617</v>
      </c>
      <c r="D339" s="220" t="s">
        <v>136</v>
      </c>
      <c r="E339" s="221" t="s">
        <v>618</v>
      </c>
      <c r="F339" s="222" t="s">
        <v>619</v>
      </c>
      <c r="G339" s="223" t="s">
        <v>249</v>
      </c>
      <c r="H339" s="224">
        <v>41</v>
      </c>
      <c r="I339" s="225"/>
      <c r="J339" s="226">
        <f>ROUND(I339*H339,2)</f>
        <v>0</v>
      </c>
      <c r="K339" s="222" t="s">
        <v>140</v>
      </c>
      <c r="L339" s="71"/>
      <c r="M339" s="227" t="s">
        <v>21</v>
      </c>
      <c r="N339" s="228" t="s">
        <v>45</v>
      </c>
      <c r="O339" s="46"/>
      <c r="P339" s="229">
        <f>O339*H339</f>
        <v>0</v>
      </c>
      <c r="Q339" s="229">
        <v>0.0028500000000000001</v>
      </c>
      <c r="R339" s="229">
        <f>Q339*H339</f>
        <v>0.11685000000000001</v>
      </c>
      <c r="S339" s="229">
        <v>0</v>
      </c>
      <c r="T339" s="230">
        <f>S339*H339</f>
        <v>0</v>
      </c>
      <c r="AR339" s="23" t="s">
        <v>223</v>
      </c>
      <c r="AT339" s="23" t="s">
        <v>136</v>
      </c>
      <c r="AU339" s="23" t="s">
        <v>142</v>
      </c>
      <c r="AY339" s="23" t="s">
        <v>134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142</v>
      </c>
      <c r="BK339" s="231">
        <f>ROUND(I339*H339,2)</f>
        <v>0</v>
      </c>
      <c r="BL339" s="23" t="s">
        <v>223</v>
      </c>
      <c r="BM339" s="23" t="s">
        <v>620</v>
      </c>
    </row>
    <row r="340" s="1" customFormat="1" ht="22.8" customHeight="1">
      <c r="B340" s="45"/>
      <c r="C340" s="220" t="s">
        <v>621</v>
      </c>
      <c r="D340" s="220" t="s">
        <v>136</v>
      </c>
      <c r="E340" s="221" t="s">
        <v>622</v>
      </c>
      <c r="F340" s="222" t="s">
        <v>623</v>
      </c>
      <c r="G340" s="223" t="s">
        <v>249</v>
      </c>
      <c r="H340" s="224">
        <v>25.199999999999999</v>
      </c>
      <c r="I340" s="225"/>
      <c r="J340" s="226">
        <f>ROUND(I340*H340,2)</f>
        <v>0</v>
      </c>
      <c r="K340" s="222" t="s">
        <v>140</v>
      </c>
      <c r="L340" s="71"/>
      <c r="M340" s="227" t="s">
        <v>21</v>
      </c>
      <c r="N340" s="228" t="s">
        <v>45</v>
      </c>
      <c r="O340" s="46"/>
      <c r="P340" s="229">
        <f>O340*H340</f>
        <v>0</v>
      </c>
      <c r="Q340" s="229">
        <v>0.0028500000000000001</v>
      </c>
      <c r="R340" s="229">
        <f>Q340*H340</f>
        <v>0.071819999999999995</v>
      </c>
      <c r="S340" s="229">
        <v>0</v>
      </c>
      <c r="T340" s="230">
        <f>S340*H340</f>
        <v>0</v>
      </c>
      <c r="AR340" s="23" t="s">
        <v>223</v>
      </c>
      <c r="AT340" s="23" t="s">
        <v>136</v>
      </c>
      <c r="AU340" s="23" t="s">
        <v>142</v>
      </c>
      <c r="AY340" s="23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23" t="s">
        <v>142</v>
      </c>
      <c r="BK340" s="231">
        <f>ROUND(I340*H340,2)</f>
        <v>0</v>
      </c>
      <c r="BL340" s="23" t="s">
        <v>223</v>
      </c>
      <c r="BM340" s="23" t="s">
        <v>624</v>
      </c>
    </row>
    <row r="341" s="11" customFormat="1">
      <c r="B341" s="232"/>
      <c r="C341" s="233"/>
      <c r="D341" s="234" t="s">
        <v>144</v>
      </c>
      <c r="E341" s="235" t="s">
        <v>21</v>
      </c>
      <c r="F341" s="236" t="s">
        <v>625</v>
      </c>
      <c r="G341" s="233"/>
      <c r="H341" s="237">
        <v>25.199999999999999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144</v>
      </c>
      <c r="AU341" s="243" t="s">
        <v>142</v>
      </c>
      <c r="AV341" s="11" t="s">
        <v>142</v>
      </c>
      <c r="AW341" s="11" t="s">
        <v>36</v>
      </c>
      <c r="AX341" s="11" t="s">
        <v>81</v>
      </c>
      <c r="AY341" s="243" t="s">
        <v>134</v>
      </c>
    </row>
    <row r="342" s="1" customFormat="1" ht="22.8" customHeight="1">
      <c r="B342" s="45"/>
      <c r="C342" s="220" t="s">
        <v>626</v>
      </c>
      <c r="D342" s="220" t="s">
        <v>136</v>
      </c>
      <c r="E342" s="221" t="s">
        <v>627</v>
      </c>
      <c r="F342" s="222" t="s">
        <v>628</v>
      </c>
      <c r="G342" s="223" t="s">
        <v>249</v>
      </c>
      <c r="H342" s="224">
        <v>114.7</v>
      </c>
      <c r="I342" s="225"/>
      <c r="J342" s="226">
        <f>ROUND(I342*H342,2)</f>
        <v>0</v>
      </c>
      <c r="K342" s="222" t="s">
        <v>140</v>
      </c>
      <c r="L342" s="71"/>
      <c r="M342" s="227" t="s">
        <v>21</v>
      </c>
      <c r="N342" s="228" t="s">
        <v>45</v>
      </c>
      <c r="O342" s="46"/>
      <c r="P342" s="229">
        <f>O342*H342</f>
        <v>0</v>
      </c>
      <c r="Q342" s="229">
        <v>0.0058999999999999999</v>
      </c>
      <c r="R342" s="229">
        <f>Q342*H342</f>
        <v>0.67673000000000005</v>
      </c>
      <c r="S342" s="229">
        <v>0</v>
      </c>
      <c r="T342" s="230">
        <f>S342*H342</f>
        <v>0</v>
      </c>
      <c r="AR342" s="23" t="s">
        <v>223</v>
      </c>
      <c r="AT342" s="23" t="s">
        <v>136</v>
      </c>
      <c r="AU342" s="23" t="s">
        <v>142</v>
      </c>
      <c r="AY342" s="23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142</v>
      </c>
      <c r="BK342" s="231">
        <f>ROUND(I342*H342,2)</f>
        <v>0</v>
      </c>
      <c r="BL342" s="23" t="s">
        <v>223</v>
      </c>
      <c r="BM342" s="23" t="s">
        <v>629</v>
      </c>
    </row>
    <row r="343" s="11" customFormat="1">
      <c r="B343" s="232"/>
      <c r="C343" s="233"/>
      <c r="D343" s="234" t="s">
        <v>144</v>
      </c>
      <c r="E343" s="235" t="s">
        <v>21</v>
      </c>
      <c r="F343" s="236" t="s">
        <v>630</v>
      </c>
      <c r="G343" s="233"/>
      <c r="H343" s="237">
        <v>114.7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144</v>
      </c>
      <c r="AU343" s="243" t="s">
        <v>142</v>
      </c>
      <c r="AV343" s="11" t="s">
        <v>142</v>
      </c>
      <c r="AW343" s="11" t="s">
        <v>36</v>
      </c>
      <c r="AX343" s="11" t="s">
        <v>81</v>
      </c>
      <c r="AY343" s="243" t="s">
        <v>134</v>
      </c>
    </row>
    <row r="344" s="1" customFormat="1" ht="22.8" customHeight="1">
      <c r="B344" s="45"/>
      <c r="C344" s="220" t="s">
        <v>631</v>
      </c>
      <c r="D344" s="220" t="s">
        <v>136</v>
      </c>
      <c r="E344" s="221" t="s">
        <v>632</v>
      </c>
      <c r="F344" s="222" t="s">
        <v>633</v>
      </c>
      <c r="G344" s="223" t="s">
        <v>353</v>
      </c>
      <c r="H344" s="224">
        <v>5</v>
      </c>
      <c r="I344" s="225"/>
      <c r="J344" s="226">
        <f>ROUND(I344*H344,2)</f>
        <v>0</v>
      </c>
      <c r="K344" s="222" t="s">
        <v>140</v>
      </c>
      <c r="L344" s="71"/>
      <c r="M344" s="227" t="s">
        <v>21</v>
      </c>
      <c r="N344" s="228" t="s">
        <v>45</v>
      </c>
      <c r="O344" s="46"/>
      <c r="P344" s="229">
        <f>O344*H344</f>
        <v>0</v>
      </c>
      <c r="Q344" s="229">
        <v>0.0035999999999999999</v>
      </c>
      <c r="R344" s="229">
        <f>Q344*H344</f>
        <v>0.017999999999999999</v>
      </c>
      <c r="S344" s="229">
        <v>0</v>
      </c>
      <c r="T344" s="230">
        <f>S344*H344</f>
        <v>0</v>
      </c>
      <c r="AR344" s="23" t="s">
        <v>223</v>
      </c>
      <c r="AT344" s="23" t="s">
        <v>136</v>
      </c>
      <c r="AU344" s="23" t="s">
        <v>142</v>
      </c>
      <c r="AY344" s="23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3" t="s">
        <v>142</v>
      </c>
      <c r="BK344" s="231">
        <f>ROUND(I344*H344,2)</f>
        <v>0</v>
      </c>
      <c r="BL344" s="23" t="s">
        <v>223</v>
      </c>
      <c r="BM344" s="23" t="s">
        <v>634</v>
      </c>
    </row>
    <row r="345" s="1" customFormat="1" ht="22.8" customHeight="1">
      <c r="B345" s="45"/>
      <c r="C345" s="220" t="s">
        <v>635</v>
      </c>
      <c r="D345" s="220" t="s">
        <v>136</v>
      </c>
      <c r="E345" s="221" t="s">
        <v>636</v>
      </c>
      <c r="F345" s="222" t="s">
        <v>637</v>
      </c>
      <c r="G345" s="223" t="s">
        <v>249</v>
      </c>
      <c r="H345" s="224">
        <v>111.59999999999999</v>
      </c>
      <c r="I345" s="225"/>
      <c r="J345" s="226">
        <f>ROUND(I345*H345,2)</f>
        <v>0</v>
      </c>
      <c r="K345" s="222" t="s">
        <v>140</v>
      </c>
      <c r="L345" s="71"/>
      <c r="M345" s="227" t="s">
        <v>21</v>
      </c>
      <c r="N345" s="228" t="s">
        <v>45</v>
      </c>
      <c r="O345" s="46"/>
      <c r="P345" s="229">
        <f>O345*H345</f>
        <v>0</v>
      </c>
      <c r="Q345" s="229">
        <v>0.0042900000000000004</v>
      </c>
      <c r="R345" s="229">
        <f>Q345*H345</f>
        <v>0.47876400000000002</v>
      </c>
      <c r="S345" s="229">
        <v>0</v>
      </c>
      <c r="T345" s="230">
        <f>S345*H345</f>
        <v>0</v>
      </c>
      <c r="AR345" s="23" t="s">
        <v>223</v>
      </c>
      <c r="AT345" s="23" t="s">
        <v>136</v>
      </c>
      <c r="AU345" s="23" t="s">
        <v>142</v>
      </c>
      <c r="AY345" s="23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142</v>
      </c>
      <c r="BK345" s="231">
        <f>ROUND(I345*H345,2)</f>
        <v>0</v>
      </c>
      <c r="BL345" s="23" t="s">
        <v>223</v>
      </c>
      <c r="BM345" s="23" t="s">
        <v>638</v>
      </c>
    </row>
    <row r="346" s="1" customFormat="1" ht="22.8" customHeight="1">
      <c r="B346" s="45"/>
      <c r="C346" s="220" t="s">
        <v>639</v>
      </c>
      <c r="D346" s="220" t="s">
        <v>136</v>
      </c>
      <c r="E346" s="221" t="s">
        <v>640</v>
      </c>
      <c r="F346" s="222" t="s">
        <v>641</v>
      </c>
      <c r="G346" s="223" t="s">
        <v>249</v>
      </c>
      <c r="H346" s="224">
        <v>53.880000000000003</v>
      </c>
      <c r="I346" s="225"/>
      <c r="J346" s="226">
        <f>ROUND(I346*H346,2)</f>
        <v>0</v>
      </c>
      <c r="K346" s="222" t="s">
        <v>140</v>
      </c>
      <c r="L346" s="71"/>
      <c r="M346" s="227" t="s">
        <v>21</v>
      </c>
      <c r="N346" s="228" t="s">
        <v>45</v>
      </c>
      <c r="O346" s="46"/>
      <c r="P346" s="229">
        <f>O346*H346</f>
        <v>0</v>
      </c>
      <c r="Q346" s="229">
        <v>0.0028900000000000002</v>
      </c>
      <c r="R346" s="229">
        <f>Q346*H346</f>
        <v>0.15571320000000002</v>
      </c>
      <c r="S346" s="229">
        <v>0</v>
      </c>
      <c r="T346" s="230">
        <f>S346*H346</f>
        <v>0</v>
      </c>
      <c r="AR346" s="23" t="s">
        <v>223</v>
      </c>
      <c r="AT346" s="23" t="s">
        <v>136</v>
      </c>
      <c r="AU346" s="23" t="s">
        <v>142</v>
      </c>
      <c r="AY346" s="23" t="s">
        <v>134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23" t="s">
        <v>142</v>
      </c>
      <c r="BK346" s="231">
        <f>ROUND(I346*H346,2)</f>
        <v>0</v>
      </c>
      <c r="BL346" s="23" t="s">
        <v>223</v>
      </c>
      <c r="BM346" s="23" t="s">
        <v>642</v>
      </c>
    </row>
    <row r="347" s="1" customFormat="1" ht="22.8" customHeight="1">
      <c r="B347" s="45"/>
      <c r="C347" s="220" t="s">
        <v>643</v>
      </c>
      <c r="D347" s="220" t="s">
        <v>136</v>
      </c>
      <c r="E347" s="221" t="s">
        <v>644</v>
      </c>
      <c r="F347" s="222" t="s">
        <v>645</v>
      </c>
      <c r="G347" s="223" t="s">
        <v>353</v>
      </c>
      <c r="H347" s="224">
        <v>6</v>
      </c>
      <c r="I347" s="225"/>
      <c r="J347" s="226">
        <f>ROUND(I347*H347,2)</f>
        <v>0</v>
      </c>
      <c r="K347" s="222" t="s">
        <v>140</v>
      </c>
      <c r="L347" s="71"/>
      <c r="M347" s="227" t="s">
        <v>21</v>
      </c>
      <c r="N347" s="228" t="s">
        <v>45</v>
      </c>
      <c r="O347" s="46"/>
      <c r="P347" s="229">
        <f>O347*H347</f>
        <v>0</v>
      </c>
      <c r="Q347" s="229">
        <v>0.0090799999999999995</v>
      </c>
      <c r="R347" s="229">
        <f>Q347*H347</f>
        <v>0.054480000000000001</v>
      </c>
      <c r="S347" s="229">
        <v>0</v>
      </c>
      <c r="T347" s="230">
        <f>S347*H347</f>
        <v>0</v>
      </c>
      <c r="AR347" s="23" t="s">
        <v>223</v>
      </c>
      <c r="AT347" s="23" t="s">
        <v>136</v>
      </c>
      <c r="AU347" s="23" t="s">
        <v>142</v>
      </c>
      <c r="AY347" s="23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142</v>
      </c>
      <c r="BK347" s="231">
        <f>ROUND(I347*H347,2)</f>
        <v>0</v>
      </c>
      <c r="BL347" s="23" t="s">
        <v>223</v>
      </c>
      <c r="BM347" s="23" t="s">
        <v>646</v>
      </c>
    </row>
    <row r="348" s="1" customFormat="1" ht="22.8" customHeight="1">
      <c r="B348" s="45"/>
      <c r="C348" s="220" t="s">
        <v>647</v>
      </c>
      <c r="D348" s="220" t="s">
        <v>136</v>
      </c>
      <c r="E348" s="221" t="s">
        <v>648</v>
      </c>
      <c r="F348" s="222" t="s">
        <v>649</v>
      </c>
      <c r="G348" s="223" t="s">
        <v>249</v>
      </c>
      <c r="H348" s="224">
        <v>114.66</v>
      </c>
      <c r="I348" s="225"/>
      <c r="J348" s="226">
        <f>ROUND(I348*H348,2)</f>
        <v>0</v>
      </c>
      <c r="K348" s="222" t="s">
        <v>140</v>
      </c>
      <c r="L348" s="71"/>
      <c r="M348" s="227" t="s">
        <v>21</v>
      </c>
      <c r="N348" s="228" t="s">
        <v>45</v>
      </c>
      <c r="O348" s="46"/>
      <c r="P348" s="229">
        <f>O348*H348</f>
        <v>0</v>
      </c>
      <c r="Q348" s="229">
        <v>0.00174</v>
      </c>
      <c r="R348" s="229">
        <f>Q348*H348</f>
        <v>0.1995084</v>
      </c>
      <c r="S348" s="229">
        <v>0</v>
      </c>
      <c r="T348" s="230">
        <f>S348*H348</f>
        <v>0</v>
      </c>
      <c r="AR348" s="23" t="s">
        <v>223</v>
      </c>
      <c r="AT348" s="23" t="s">
        <v>136</v>
      </c>
      <c r="AU348" s="23" t="s">
        <v>142</v>
      </c>
      <c r="AY348" s="23" t="s">
        <v>134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23" t="s">
        <v>142</v>
      </c>
      <c r="BK348" s="231">
        <f>ROUND(I348*H348,2)</f>
        <v>0</v>
      </c>
      <c r="BL348" s="23" t="s">
        <v>223</v>
      </c>
      <c r="BM348" s="23" t="s">
        <v>650</v>
      </c>
    </row>
    <row r="349" s="1" customFormat="1" ht="22.8" customHeight="1">
      <c r="B349" s="45"/>
      <c r="C349" s="220" t="s">
        <v>651</v>
      </c>
      <c r="D349" s="220" t="s">
        <v>136</v>
      </c>
      <c r="E349" s="221" t="s">
        <v>652</v>
      </c>
      <c r="F349" s="222" t="s">
        <v>653</v>
      </c>
      <c r="G349" s="223" t="s">
        <v>353</v>
      </c>
      <c r="H349" s="224">
        <v>4</v>
      </c>
      <c r="I349" s="225"/>
      <c r="J349" s="226">
        <f>ROUND(I349*H349,2)</f>
        <v>0</v>
      </c>
      <c r="K349" s="222" t="s">
        <v>140</v>
      </c>
      <c r="L349" s="71"/>
      <c r="M349" s="227" t="s">
        <v>21</v>
      </c>
      <c r="N349" s="228" t="s">
        <v>45</v>
      </c>
      <c r="O349" s="46"/>
      <c r="P349" s="229">
        <f>O349*H349</f>
        <v>0</v>
      </c>
      <c r="Q349" s="229">
        <v>0.00025000000000000001</v>
      </c>
      <c r="R349" s="229">
        <f>Q349*H349</f>
        <v>0.001</v>
      </c>
      <c r="S349" s="229">
        <v>0</v>
      </c>
      <c r="T349" s="230">
        <f>S349*H349</f>
        <v>0</v>
      </c>
      <c r="AR349" s="23" t="s">
        <v>223</v>
      </c>
      <c r="AT349" s="23" t="s">
        <v>136</v>
      </c>
      <c r="AU349" s="23" t="s">
        <v>142</v>
      </c>
      <c r="AY349" s="23" t="s">
        <v>134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3" t="s">
        <v>142</v>
      </c>
      <c r="BK349" s="231">
        <f>ROUND(I349*H349,2)</f>
        <v>0</v>
      </c>
      <c r="BL349" s="23" t="s">
        <v>223</v>
      </c>
      <c r="BM349" s="23" t="s">
        <v>654</v>
      </c>
    </row>
    <row r="350" s="1" customFormat="1" ht="22.8" customHeight="1">
      <c r="B350" s="45"/>
      <c r="C350" s="220" t="s">
        <v>655</v>
      </c>
      <c r="D350" s="220" t="s">
        <v>136</v>
      </c>
      <c r="E350" s="221" t="s">
        <v>656</v>
      </c>
      <c r="F350" s="222" t="s">
        <v>657</v>
      </c>
      <c r="G350" s="223" t="s">
        <v>353</v>
      </c>
      <c r="H350" s="224">
        <v>8</v>
      </c>
      <c r="I350" s="225"/>
      <c r="J350" s="226">
        <f>ROUND(I350*H350,2)</f>
        <v>0</v>
      </c>
      <c r="K350" s="222" t="s">
        <v>140</v>
      </c>
      <c r="L350" s="71"/>
      <c r="M350" s="227" t="s">
        <v>21</v>
      </c>
      <c r="N350" s="228" t="s">
        <v>45</v>
      </c>
      <c r="O350" s="46"/>
      <c r="P350" s="229">
        <f>O350*H350</f>
        <v>0</v>
      </c>
      <c r="Q350" s="229">
        <v>0.00025000000000000001</v>
      </c>
      <c r="R350" s="229">
        <f>Q350*H350</f>
        <v>0.002</v>
      </c>
      <c r="S350" s="229">
        <v>0</v>
      </c>
      <c r="T350" s="230">
        <f>S350*H350</f>
        <v>0</v>
      </c>
      <c r="AR350" s="23" t="s">
        <v>223</v>
      </c>
      <c r="AT350" s="23" t="s">
        <v>136</v>
      </c>
      <c r="AU350" s="23" t="s">
        <v>142</v>
      </c>
      <c r="AY350" s="23" t="s">
        <v>134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142</v>
      </c>
      <c r="BK350" s="231">
        <f>ROUND(I350*H350,2)</f>
        <v>0</v>
      </c>
      <c r="BL350" s="23" t="s">
        <v>223</v>
      </c>
      <c r="BM350" s="23" t="s">
        <v>658</v>
      </c>
    </row>
    <row r="351" s="1" customFormat="1" ht="22.8" customHeight="1">
      <c r="B351" s="45"/>
      <c r="C351" s="220" t="s">
        <v>659</v>
      </c>
      <c r="D351" s="220" t="s">
        <v>136</v>
      </c>
      <c r="E351" s="221" t="s">
        <v>660</v>
      </c>
      <c r="F351" s="222" t="s">
        <v>661</v>
      </c>
      <c r="G351" s="223" t="s">
        <v>249</v>
      </c>
      <c r="H351" s="224">
        <v>81.700000000000003</v>
      </c>
      <c r="I351" s="225"/>
      <c r="J351" s="226">
        <f>ROUND(I351*H351,2)</f>
        <v>0</v>
      </c>
      <c r="K351" s="222" t="s">
        <v>140</v>
      </c>
      <c r="L351" s="71"/>
      <c r="M351" s="227" t="s">
        <v>21</v>
      </c>
      <c r="N351" s="228" t="s">
        <v>45</v>
      </c>
      <c r="O351" s="46"/>
      <c r="P351" s="229">
        <f>O351*H351</f>
        <v>0</v>
      </c>
      <c r="Q351" s="229">
        <v>0.0028600000000000001</v>
      </c>
      <c r="R351" s="229">
        <f>Q351*H351</f>
        <v>0.23366200000000001</v>
      </c>
      <c r="S351" s="229">
        <v>0</v>
      </c>
      <c r="T351" s="230">
        <f>S351*H351</f>
        <v>0</v>
      </c>
      <c r="AR351" s="23" t="s">
        <v>223</v>
      </c>
      <c r="AT351" s="23" t="s">
        <v>136</v>
      </c>
      <c r="AU351" s="23" t="s">
        <v>142</v>
      </c>
      <c r="AY351" s="23" t="s">
        <v>134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142</v>
      </c>
      <c r="BK351" s="231">
        <f>ROUND(I351*H351,2)</f>
        <v>0</v>
      </c>
      <c r="BL351" s="23" t="s">
        <v>223</v>
      </c>
      <c r="BM351" s="23" t="s">
        <v>662</v>
      </c>
    </row>
    <row r="352" s="1" customFormat="1" ht="22.8" customHeight="1">
      <c r="B352" s="45"/>
      <c r="C352" s="220" t="s">
        <v>663</v>
      </c>
      <c r="D352" s="220" t="s">
        <v>136</v>
      </c>
      <c r="E352" s="221" t="s">
        <v>664</v>
      </c>
      <c r="F352" s="222" t="s">
        <v>665</v>
      </c>
      <c r="G352" s="223" t="s">
        <v>486</v>
      </c>
      <c r="H352" s="224">
        <v>6.3879999999999999</v>
      </c>
      <c r="I352" s="225"/>
      <c r="J352" s="226">
        <f>ROUND(I352*H352,2)</f>
        <v>0</v>
      </c>
      <c r="K352" s="222" t="s">
        <v>140</v>
      </c>
      <c r="L352" s="71"/>
      <c r="M352" s="227" t="s">
        <v>21</v>
      </c>
      <c r="N352" s="228" t="s">
        <v>45</v>
      </c>
      <c r="O352" s="46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AR352" s="23" t="s">
        <v>223</v>
      </c>
      <c r="AT352" s="23" t="s">
        <v>136</v>
      </c>
      <c r="AU352" s="23" t="s">
        <v>142</v>
      </c>
      <c r="AY352" s="23" t="s">
        <v>134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23" t="s">
        <v>142</v>
      </c>
      <c r="BK352" s="231">
        <f>ROUND(I352*H352,2)</f>
        <v>0</v>
      </c>
      <c r="BL352" s="23" t="s">
        <v>223</v>
      </c>
      <c r="BM352" s="23" t="s">
        <v>666</v>
      </c>
    </row>
    <row r="353" s="10" customFormat="1" ht="29.88" customHeight="1">
      <c r="B353" s="204"/>
      <c r="C353" s="205"/>
      <c r="D353" s="206" t="s">
        <v>72</v>
      </c>
      <c r="E353" s="218" t="s">
        <v>667</v>
      </c>
      <c r="F353" s="218" t="s">
        <v>668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SUM(P354:P356)</f>
        <v>0</v>
      </c>
      <c r="Q353" s="212"/>
      <c r="R353" s="213">
        <f>SUM(R354:R356)</f>
        <v>0.074199999999999988</v>
      </c>
      <c r="S353" s="212"/>
      <c r="T353" s="214">
        <f>SUM(T354:T356)</f>
        <v>0</v>
      </c>
      <c r="AR353" s="215" t="s">
        <v>142</v>
      </c>
      <c r="AT353" s="216" t="s">
        <v>72</v>
      </c>
      <c r="AU353" s="216" t="s">
        <v>81</v>
      </c>
      <c r="AY353" s="215" t="s">
        <v>134</v>
      </c>
      <c r="BK353" s="217">
        <f>SUM(BK354:BK356)</f>
        <v>0</v>
      </c>
    </row>
    <row r="354" s="1" customFormat="1" ht="14.4" customHeight="1">
      <c r="B354" s="45"/>
      <c r="C354" s="220" t="s">
        <v>669</v>
      </c>
      <c r="D354" s="220" t="s">
        <v>136</v>
      </c>
      <c r="E354" s="221" t="s">
        <v>670</v>
      </c>
      <c r="F354" s="222" t="s">
        <v>671</v>
      </c>
      <c r="G354" s="223" t="s">
        <v>353</v>
      </c>
      <c r="H354" s="224">
        <v>1060</v>
      </c>
      <c r="I354" s="225"/>
      <c r="J354" s="226">
        <f>ROUND(I354*H354,2)</f>
        <v>0</v>
      </c>
      <c r="K354" s="222" t="s">
        <v>21</v>
      </c>
      <c r="L354" s="71"/>
      <c r="M354" s="227" t="s">
        <v>21</v>
      </c>
      <c r="N354" s="228" t="s">
        <v>45</v>
      </c>
      <c r="O354" s="46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AR354" s="23" t="s">
        <v>223</v>
      </c>
      <c r="AT354" s="23" t="s">
        <v>136</v>
      </c>
      <c r="AU354" s="23" t="s">
        <v>142</v>
      </c>
      <c r="AY354" s="23" t="s">
        <v>134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142</v>
      </c>
      <c r="BK354" s="231">
        <f>ROUND(I354*H354,2)</f>
        <v>0</v>
      </c>
      <c r="BL354" s="23" t="s">
        <v>223</v>
      </c>
      <c r="BM354" s="23" t="s">
        <v>672</v>
      </c>
    </row>
    <row r="355" s="1" customFormat="1" ht="14.4" customHeight="1">
      <c r="B355" s="45"/>
      <c r="C355" s="244" t="s">
        <v>673</v>
      </c>
      <c r="D355" s="244" t="s">
        <v>168</v>
      </c>
      <c r="E355" s="245" t="s">
        <v>674</v>
      </c>
      <c r="F355" s="246" t="s">
        <v>675</v>
      </c>
      <c r="G355" s="247" t="s">
        <v>353</v>
      </c>
      <c r="H355" s="248">
        <v>1060</v>
      </c>
      <c r="I355" s="249"/>
      <c r="J355" s="250">
        <f>ROUND(I355*H355,2)</f>
        <v>0</v>
      </c>
      <c r="K355" s="246" t="s">
        <v>140</v>
      </c>
      <c r="L355" s="251"/>
      <c r="M355" s="252" t="s">
        <v>21</v>
      </c>
      <c r="N355" s="253" t="s">
        <v>45</v>
      </c>
      <c r="O355" s="46"/>
      <c r="P355" s="229">
        <f>O355*H355</f>
        <v>0</v>
      </c>
      <c r="Q355" s="229">
        <v>6.9999999999999994E-05</v>
      </c>
      <c r="R355" s="229">
        <f>Q355*H355</f>
        <v>0.074199999999999988</v>
      </c>
      <c r="S355" s="229">
        <v>0</v>
      </c>
      <c r="T355" s="230">
        <f>S355*H355</f>
        <v>0</v>
      </c>
      <c r="AR355" s="23" t="s">
        <v>308</v>
      </c>
      <c r="AT355" s="23" t="s">
        <v>168</v>
      </c>
      <c r="AU355" s="23" t="s">
        <v>142</v>
      </c>
      <c r="AY355" s="23" t="s">
        <v>134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23" t="s">
        <v>142</v>
      </c>
      <c r="BK355" s="231">
        <f>ROUND(I355*H355,2)</f>
        <v>0</v>
      </c>
      <c r="BL355" s="23" t="s">
        <v>223</v>
      </c>
      <c r="BM355" s="23" t="s">
        <v>676</v>
      </c>
    </row>
    <row r="356" s="1" customFormat="1" ht="22.8" customHeight="1">
      <c r="B356" s="45"/>
      <c r="C356" s="220" t="s">
        <v>677</v>
      </c>
      <c r="D356" s="220" t="s">
        <v>136</v>
      </c>
      <c r="E356" s="221" t="s">
        <v>678</v>
      </c>
      <c r="F356" s="222" t="s">
        <v>679</v>
      </c>
      <c r="G356" s="223" t="s">
        <v>486</v>
      </c>
      <c r="H356" s="224">
        <v>0.073999999999999996</v>
      </c>
      <c r="I356" s="225"/>
      <c r="J356" s="226">
        <f>ROUND(I356*H356,2)</f>
        <v>0</v>
      </c>
      <c r="K356" s="222" t="s">
        <v>140</v>
      </c>
      <c r="L356" s="71"/>
      <c r="M356" s="227" t="s">
        <v>21</v>
      </c>
      <c r="N356" s="228" t="s">
        <v>45</v>
      </c>
      <c r="O356" s="46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AR356" s="23" t="s">
        <v>223</v>
      </c>
      <c r="AT356" s="23" t="s">
        <v>136</v>
      </c>
      <c r="AU356" s="23" t="s">
        <v>142</v>
      </c>
      <c r="AY356" s="23" t="s">
        <v>134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23" t="s">
        <v>142</v>
      </c>
      <c r="BK356" s="231">
        <f>ROUND(I356*H356,2)</f>
        <v>0</v>
      </c>
      <c r="BL356" s="23" t="s">
        <v>223</v>
      </c>
      <c r="BM356" s="23" t="s">
        <v>680</v>
      </c>
    </row>
    <row r="357" s="10" customFormat="1" ht="29.88" customHeight="1">
      <c r="B357" s="204"/>
      <c r="C357" s="205"/>
      <c r="D357" s="206" t="s">
        <v>72</v>
      </c>
      <c r="E357" s="218" t="s">
        <v>681</v>
      </c>
      <c r="F357" s="218" t="s">
        <v>682</v>
      </c>
      <c r="G357" s="205"/>
      <c r="H357" s="205"/>
      <c r="I357" s="208"/>
      <c r="J357" s="219">
        <f>BK357</f>
        <v>0</v>
      </c>
      <c r="K357" s="205"/>
      <c r="L357" s="210"/>
      <c r="M357" s="211"/>
      <c r="N357" s="212"/>
      <c r="O357" s="212"/>
      <c r="P357" s="213">
        <f>SUM(P358:P362)</f>
        <v>0</v>
      </c>
      <c r="Q357" s="212"/>
      <c r="R357" s="213">
        <f>SUM(R358:R362)</f>
        <v>0.37705500000000003</v>
      </c>
      <c r="S357" s="212"/>
      <c r="T357" s="214">
        <f>SUM(T358:T362)</f>
        <v>0.795825</v>
      </c>
      <c r="AR357" s="215" t="s">
        <v>142</v>
      </c>
      <c r="AT357" s="216" t="s">
        <v>72</v>
      </c>
      <c r="AU357" s="216" t="s">
        <v>81</v>
      </c>
      <c r="AY357" s="215" t="s">
        <v>134</v>
      </c>
      <c r="BK357" s="217">
        <f>SUM(BK358:BK362)</f>
        <v>0</v>
      </c>
    </row>
    <row r="358" s="1" customFormat="1" ht="22.8" customHeight="1">
      <c r="B358" s="45"/>
      <c r="C358" s="220" t="s">
        <v>683</v>
      </c>
      <c r="D358" s="220" t="s">
        <v>136</v>
      </c>
      <c r="E358" s="221" t="s">
        <v>684</v>
      </c>
      <c r="F358" s="222" t="s">
        <v>685</v>
      </c>
      <c r="G358" s="223" t="s">
        <v>249</v>
      </c>
      <c r="H358" s="224">
        <v>40.5</v>
      </c>
      <c r="I358" s="225"/>
      <c r="J358" s="226">
        <f>ROUND(I358*H358,2)</f>
        <v>0</v>
      </c>
      <c r="K358" s="222" t="s">
        <v>140</v>
      </c>
      <c r="L358" s="71"/>
      <c r="M358" s="227" t="s">
        <v>21</v>
      </c>
      <c r="N358" s="228" t="s">
        <v>45</v>
      </c>
      <c r="O358" s="46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AR358" s="23" t="s">
        <v>223</v>
      </c>
      <c r="AT358" s="23" t="s">
        <v>136</v>
      </c>
      <c r="AU358" s="23" t="s">
        <v>142</v>
      </c>
      <c r="AY358" s="23" t="s">
        <v>134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142</v>
      </c>
      <c r="BK358" s="231">
        <f>ROUND(I358*H358,2)</f>
        <v>0</v>
      </c>
      <c r="BL358" s="23" t="s">
        <v>223</v>
      </c>
      <c r="BM358" s="23" t="s">
        <v>686</v>
      </c>
    </row>
    <row r="359" s="11" customFormat="1">
      <c r="B359" s="232"/>
      <c r="C359" s="233"/>
      <c r="D359" s="234" t="s">
        <v>144</v>
      </c>
      <c r="E359" s="235" t="s">
        <v>21</v>
      </c>
      <c r="F359" s="236" t="s">
        <v>687</v>
      </c>
      <c r="G359" s="233"/>
      <c r="H359" s="237">
        <v>40.5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144</v>
      </c>
      <c r="AU359" s="243" t="s">
        <v>142</v>
      </c>
      <c r="AV359" s="11" t="s">
        <v>142</v>
      </c>
      <c r="AW359" s="11" t="s">
        <v>36</v>
      </c>
      <c r="AX359" s="11" t="s">
        <v>81</v>
      </c>
      <c r="AY359" s="243" t="s">
        <v>134</v>
      </c>
    </row>
    <row r="360" s="1" customFormat="1" ht="14.4" customHeight="1">
      <c r="B360" s="45"/>
      <c r="C360" s="244" t="s">
        <v>688</v>
      </c>
      <c r="D360" s="244" t="s">
        <v>168</v>
      </c>
      <c r="E360" s="245" t="s">
        <v>689</v>
      </c>
      <c r="F360" s="246" t="s">
        <v>690</v>
      </c>
      <c r="G360" s="247" t="s">
        <v>249</v>
      </c>
      <c r="H360" s="248">
        <v>40.5</v>
      </c>
      <c r="I360" s="249"/>
      <c r="J360" s="250">
        <f>ROUND(I360*H360,2)</f>
        <v>0</v>
      </c>
      <c r="K360" s="246" t="s">
        <v>21</v>
      </c>
      <c r="L360" s="251"/>
      <c r="M360" s="252" t="s">
        <v>21</v>
      </c>
      <c r="N360" s="253" t="s">
        <v>45</v>
      </c>
      <c r="O360" s="46"/>
      <c r="P360" s="229">
        <f>O360*H360</f>
        <v>0</v>
      </c>
      <c r="Q360" s="229">
        <v>0.0093100000000000006</v>
      </c>
      <c r="R360" s="229">
        <f>Q360*H360</f>
        <v>0.37705500000000003</v>
      </c>
      <c r="S360" s="229">
        <v>0</v>
      </c>
      <c r="T360" s="230">
        <f>S360*H360</f>
        <v>0</v>
      </c>
      <c r="AR360" s="23" t="s">
        <v>308</v>
      </c>
      <c r="AT360" s="23" t="s">
        <v>168</v>
      </c>
      <c r="AU360" s="23" t="s">
        <v>142</v>
      </c>
      <c r="AY360" s="23" t="s">
        <v>134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142</v>
      </c>
      <c r="BK360" s="231">
        <f>ROUND(I360*H360,2)</f>
        <v>0</v>
      </c>
      <c r="BL360" s="23" t="s">
        <v>223</v>
      </c>
      <c r="BM360" s="23" t="s">
        <v>691</v>
      </c>
    </row>
    <row r="361" s="1" customFormat="1" ht="14.4" customHeight="1">
      <c r="B361" s="45"/>
      <c r="C361" s="220" t="s">
        <v>692</v>
      </c>
      <c r="D361" s="220" t="s">
        <v>136</v>
      </c>
      <c r="E361" s="221" t="s">
        <v>693</v>
      </c>
      <c r="F361" s="222" t="s">
        <v>694</v>
      </c>
      <c r="G361" s="223" t="s">
        <v>249</v>
      </c>
      <c r="H361" s="224">
        <v>40.5</v>
      </c>
      <c r="I361" s="225"/>
      <c r="J361" s="226">
        <f>ROUND(I361*H361,2)</f>
        <v>0</v>
      </c>
      <c r="K361" s="222" t="s">
        <v>140</v>
      </c>
      <c r="L361" s="71"/>
      <c r="M361" s="227" t="s">
        <v>21</v>
      </c>
      <c r="N361" s="228" t="s">
        <v>45</v>
      </c>
      <c r="O361" s="46"/>
      <c r="P361" s="229">
        <f>O361*H361</f>
        <v>0</v>
      </c>
      <c r="Q361" s="229">
        <v>0</v>
      </c>
      <c r="R361" s="229">
        <f>Q361*H361</f>
        <v>0</v>
      </c>
      <c r="S361" s="229">
        <v>0.019650000000000001</v>
      </c>
      <c r="T361" s="230">
        <f>S361*H361</f>
        <v>0.795825</v>
      </c>
      <c r="AR361" s="23" t="s">
        <v>223</v>
      </c>
      <c r="AT361" s="23" t="s">
        <v>136</v>
      </c>
      <c r="AU361" s="23" t="s">
        <v>142</v>
      </c>
      <c r="AY361" s="23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23" t="s">
        <v>142</v>
      </c>
      <c r="BK361" s="231">
        <f>ROUND(I361*H361,2)</f>
        <v>0</v>
      </c>
      <c r="BL361" s="23" t="s">
        <v>223</v>
      </c>
      <c r="BM361" s="23" t="s">
        <v>695</v>
      </c>
    </row>
    <row r="362" s="1" customFormat="1" ht="22.8" customHeight="1">
      <c r="B362" s="45"/>
      <c r="C362" s="220" t="s">
        <v>696</v>
      </c>
      <c r="D362" s="220" t="s">
        <v>136</v>
      </c>
      <c r="E362" s="221" t="s">
        <v>697</v>
      </c>
      <c r="F362" s="222" t="s">
        <v>698</v>
      </c>
      <c r="G362" s="223" t="s">
        <v>486</v>
      </c>
      <c r="H362" s="224">
        <v>0.377</v>
      </c>
      <c r="I362" s="225"/>
      <c r="J362" s="226">
        <f>ROUND(I362*H362,2)</f>
        <v>0</v>
      </c>
      <c r="K362" s="222" t="s">
        <v>140</v>
      </c>
      <c r="L362" s="71"/>
      <c r="M362" s="227" t="s">
        <v>21</v>
      </c>
      <c r="N362" s="228" t="s">
        <v>45</v>
      </c>
      <c r="O362" s="46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AR362" s="23" t="s">
        <v>223</v>
      </c>
      <c r="AT362" s="23" t="s">
        <v>136</v>
      </c>
      <c r="AU362" s="23" t="s">
        <v>142</v>
      </c>
      <c r="AY362" s="23" t="s">
        <v>134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3" t="s">
        <v>142</v>
      </c>
      <c r="BK362" s="231">
        <f>ROUND(I362*H362,2)</f>
        <v>0</v>
      </c>
      <c r="BL362" s="23" t="s">
        <v>223</v>
      </c>
      <c r="BM362" s="23" t="s">
        <v>699</v>
      </c>
    </row>
    <row r="363" s="10" customFormat="1" ht="29.88" customHeight="1">
      <c r="B363" s="204"/>
      <c r="C363" s="205"/>
      <c r="D363" s="206" t="s">
        <v>72</v>
      </c>
      <c r="E363" s="218" t="s">
        <v>700</v>
      </c>
      <c r="F363" s="218" t="s">
        <v>701</v>
      </c>
      <c r="G363" s="205"/>
      <c r="H363" s="205"/>
      <c r="I363" s="208"/>
      <c r="J363" s="219">
        <f>BK363</f>
        <v>0</v>
      </c>
      <c r="K363" s="205"/>
      <c r="L363" s="210"/>
      <c r="M363" s="211"/>
      <c r="N363" s="212"/>
      <c r="O363" s="212"/>
      <c r="P363" s="213">
        <f>SUM(P364:P379)</f>
        <v>0</v>
      </c>
      <c r="Q363" s="212"/>
      <c r="R363" s="213">
        <f>SUM(R364:R379)</f>
        <v>26.502459200000001</v>
      </c>
      <c r="S363" s="212"/>
      <c r="T363" s="214">
        <f>SUM(T364:T379)</f>
        <v>0.22500000000000003</v>
      </c>
      <c r="AR363" s="215" t="s">
        <v>142</v>
      </c>
      <c r="AT363" s="216" t="s">
        <v>72</v>
      </c>
      <c r="AU363" s="216" t="s">
        <v>81</v>
      </c>
      <c r="AY363" s="215" t="s">
        <v>134</v>
      </c>
      <c r="BK363" s="217">
        <f>SUM(BK364:BK379)</f>
        <v>0</v>
      </c>
    </row>
    <row r="364" s="1" customFormat="1" ht="34.2" customHeight="1">
      <c r="B364" s="45"/>
      <c r="C364" s="220" t="s">
        <v>702</v>
      </c>
      <c r="D364" s="220" t="s">
        <v>136</v>
      </c>
      <c r="E364" s="221" t="s">
        <v>703</v>
      </c>
      <c r="F364" s="222" t="s">
        <v>704</v>
      </c>
      <c r="G364" s="223" t="s">
        <v>139</v>
      </c>
      <c r="H364" s="224">
        <v>2.52</v>
      </c>
      <c r="I364" s="225"/>
      <c r="J364" s="226">
        <f>ROUND(I364*H364,2)</f>
        <v>0</v>
      </c>
      <c r="K364" s="222" t="s">
        <v>21</v>
      </c>
      <c r="L364" s="71"/>
      <c r="M364" s="227" t="s">
        <v>21</v>
      </c>
      <c r="N364" s="228" t="s">
        <v>45</v>
      </c>
      <c r="O364" s="46"/>
      <c r="P364" s="229">
        <f>O364*H364</f>
        <v>0</v>
      </c>
      <c r="Q364" s="229">
        <v>0.00027</v>
      </c>
      <c r="R364" s="229">
        <f>Q364*H364</f>
        <v>0.00068040000000000006</v>
      </c>
      <c r="S364" s="229">
        <v>0</v>
      </c>
      <c r="T364" s="230">
        <f>S364*H364</f>
        <v>0</v>
      </c>
      <c r="AR364" s="23" t="s">
        <v>223</v>
      </c>
      <c r="AT364" s="23" t="s">
        <v>136</v>
      </c>
      <c r="AU364" s="23" t="s">
        <v>142</v>
      </c>
      <c r="AY364" s="23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142</v>
      </c>
      <c r="BK364" s="231">
        <f>ROUND(I364*H364,2)</f>
        <v>0</v>
      </c>
      <c r="BL364" s="23" t="s">
        <v>223</v>
      </c>
      <c r="BM364" s="23" t="s">
        <v>705</v>
      </c>
    </row>
    <row r="365" s="11" customFormat="1">
      <c r="B365" s="232"/>
      <c r="C365" s="233"/>
      <c r="D365" s="234" t="s">
        <v>144</v>
      </c>
      <c r="E365" s="235" t="s">
        <v>21</v>
      </c>
      <c r="F365" s="236" t="s">
        <v>706</v>
      </c>
      <c r="G365" s="233"/>
      <c r="H365" s="237">
        <v>2.52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144</v>
      </c>
      <c r="AU365" s="243" t="s">
        <v>142</v>
      </c>
      <c r="AV365" s="11" t="s">
        <v>142</v>
      </c>
      <c r="AW365" s="11" t="s">
        <v>36</v>
      </c>
      <c r="AX365" s="11" t="s">
        <v>81</v>
      </c>
      <c r="AY365" s="243" t="s">
        <v>134</v>
      </c>
    </row>
    <row r="366" s="1" customFormat="1" ht="14.4" customHeight="1">
      <c r="B366" s="45"/>
      <c r="C366" s="244" t="s">
        <v>707</v>
      </c>
      <c r="D366" s="244" t="s">
        <v>168</v>
      </c>
      <c r="E366" s="245" t="s">
        <v>708</v>
      </c>
      <c r="F366" s="246" t="s">
        <v>709</v>
      </c>
      <c r="G366" s="247" t="s">
        <v>353</v>
      </c>
      <c r="H366" s="248">
        <v>7</v>
      </c>
      <c r="I366" s="249"/>
      <c r="J366" s="250">
        <f>ROUND(I366*H366,2)</f>
        <v>0</v>
      </c>
      <c r="K366" s="246" t="s">
        <v>21</v>
      </c>
      <c r="L366" s="251"/>
      <c r="M366" s="252" t="s">
        <v>21</v>
      </c>
      <c r="N366" s="253" t="s">
        <v>45</v>
      </c>
      <c r="O366" s="46"/>
      <c r="P366" s="229">
        <f>O366*H366</f>
        <v>0</v>
      </c>
      <c r="Q366" s="229">
        <v>0.035999999999999997</v>
      </c>
      <c r="R366" s="229">
        <f>Q366*H366</f>
        <v>0.252</v>
      </c>
      <c r="S366" s="229">
        <v>0</v>
      </c>
      <c r="T366" s="230">
        <f>S366*H366</f>
        <v>0</v>
      </c>
      <c r="AR366" s="23" t="s">
        <v>308</v>
      </c>
      <c r="AT366" s="23" t="s">
        <v>168</v>
      </c>
      <c r="AU366" s="23" t="s">
        <v>142</v>
      </c>
      <c r="AY366" s="23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23" t="s">
        <v>142</v>
      </c>
      <c r="BK366" s="231">
        <f>ROUND(I366*H366,2)</f>
        <v>0</v>
      </c>
      <c r="BL366" s="23" t="s">
        <v>223</v>
      </c>
      <c r="BM366" s="23" t="s">
        <v>710</v>
      </c>
    </row>
    <row r="367" s="1" customFormat="1" ht="14.4" customHeight="1">
      <c r="B367" s="45"/>
      <c r="C367" s="220" t="s">
        <v>711</v>
      </c>
      <c r="D367" s="220" t="s">
        <v>136</v>
      </c>
      <c r="E367" s="221" t="s">
        <v>712</v>
      </c>
      <c r="F367" s="222" t="s">
        <v>713</v>
      </c>
      <c r="G367" s="223" t="s">
        <v>353</v>
      </c>
      <c r="H367" s="224">
        <v>3</v>
      </c>
      <c r="I367" s="225"/>
      <c r="J367" s="226">
        <f>ROUND(I367*H367,2)</f>
        <v>0</v>
      </c>
      <c r="K367" s="222" t="s">
        <v>140</v>
      </c>
      <c r="L367" s="71"/>
      <c r="M367" s="227" t="s">
        <v>21</v>
      </c>
      <c r="N367" s="228" t="s">
        <v>45</v>
      </c>
      <c r="O367" s="46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AR367" s="23" t="s">
        <v>223</v>
      </c>
      <c r="AT367" s="23" t="s">
        <v>136</v>
      </c>
      <c r="AU367" s="23" t="s">
        <v>142</v>
      </c>
      <c r="AY367" s="23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142</v>
      </c>
      <c r="BK367" s="231">
        <f>ROUND(I367*H367,2)</f>
        <v>0</v>
      </c>
      <c r="BL367" s="23" t="s">
        <v>223</v>
      </c>
      <c r="BM367" s="23" t="s">
        <v>714</v>
      </c>
    </row>
    <row r="368" s="1" customFormat="1" ht="14.4" customHeight="1">
      <c r="B368" s="45"/>
      <c r="C368" s="244" t="s">
        <v>715</v>
      </c>
      <c r="D368" s="244" t="s">
        <v>168</v>
      </c>
      <c r="E368" s="245" t="s">
        <v>716</v>
      </c>
      <c r="F368" s="246" t="s">
        <v>717</v>
      </c>
      <c r="G368" s="247" t="s">
        <v>353</v>
      </c>
      <c r="H368" s="248">
        <v>3</v>
      </c>
      <c r="I368" s="249"/>
      <c r="J368" s="250">
        <f>ROUND(I368*H368,2)</f>
        <v>0</v>
      </c>
      <c r="K368" s="246" t="s">
        <v>21</v>
      </c>
      <c r="L368" s="251"/>
      <c r="M368" s="252" t="s">
        <v>21</v>
      </c>
      <c r="N368" s="253" t="s">
        <v>45</v>
      </c>
      <c r="O368" s="46"/>
      <c r="P368" s="229">
        <f>O368*H368</f>
        <v>0</v>
      </c>
      <c r="Q368" s="229">
        <v>0.080000000000000002</v>
      </c>
      <c r="R368" s="229">
        <f>Q368*H368</f>
        <v>0.23999999999999999</v>
      </c>
      <c r="S368" s="229">
        <v>0</v>
      </c>
      <c r="T368" s="230">
        <f>S368*H368</f>
        <v>0</v>
      </c>
      <c r="AR368" s="23" t="s">
        <v>308</v>
      </c>
      <c r="AT368" s="23" t="s">
        <v>168</v>
      </c>
      <c r="AU368" s="23" t="s">
        <v>142</v>
      </c>
      <c r="AY368" s="23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142</v>
      </c>
      <c r="BK368" s="231">
        <f>ROUND(I368*H368,2)</f>
        <v>0</v>
      </c>
      <c r="BL368" s="23" t="s">
        <v>223</v>
      </c>
      <c r="BM368" s="23" t="s">
        <v>718</v>
      </c>
    </row>
    <row r="369" s="1" customFormat="1" ht="22.8" customHeight="1">
      <c r="B369" s="45"/>
      <c r="C369" s="220" t="s">
        <v>719</v>
      </c>
      <c r="D369" s="220" t="s">
        <v>136</v>
      </c>
      <c r="E369" s="221" t="s">
        <v>720</v>
      </c>
      <c r="F369" s="222" t="s">
        <v>721</v>
      </c>
      <c r="G369" s="223" t="s">
        <v>353</v>
      </c>
      <c r="H369" s="224">
        <v>3</v>
      </c>
      <c r="I369" s="225"/>
      <c r="J369" s="226">
        <f>ROUND(I369*H369,2)</f>
        <v>0</v>
      </c>
      <c r="K369" s="222" t="s">
        <v>140</v>
      </c>
      <c r="L369" s="71"/>
      <c r="M369" s="227" t="s">
        <v>21</v>
      </c>
      <c r="N369" s="228" t="s">
        <v>45</v>
      </c>
      <c r="O369" s="46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AR369" s="23" t="s">
        <v>223</v>
      </c>
      <c r="AT369" s="23" t="s">
        <v>136</v>
      </c>
      <c r="AU369" s="23" t="s">
        <v>142</v>
      </c>
      <c r="AY369" s="23" t="s">
        <v>134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23" t="s">
        <v>142</v>
      </c>
      <c r="BK369" s="231">
        <f>ROUND(I369*H369,2)</f>
        <v>0</v>
      </c>
      <c r="BL369" s="23" t="s">
        <v>223</v>
      </c>
      <c r="BM369" s="23" t="s">
        <v>722</v>
      </c>
    </row>
    <row r="370" s="1" customFormat="1" ht="22.8" customHeight="1">
      <c r="B370" s="45"/>
      <c r="C370" s="244" t="s">
        <v>723</v>
      </c>
      <c r="D370" s="244" t="s">
        <v>168</v>
      </c>
      <c r="E370" s="245" t="s">
        <v>724</v>
      </c>
      <c r="F370" s="246" t="s">
        <v>725</v>
      </c>
      <c r="G370" s="247" t="s">
        <v>353</v>
      </c>
      <c r="H370" s="248">
        <v>3</v>
      </c>
      <c r="I370" s="249"/>
      <c r="J370" s="250">
        <f>ROUND(I370*H370,2)</f>
        <v>0</v>
      </c>
      <c r="K370" s="246" t="s">
        <v>140</v>
      </c>
      <c r="L370" s="251"/>
      <c r="M370" s="252" t="s">
        <v>21</v>
      </c>
      <c r="N370" s="253" t="s">
        <v>45</v>
      </c>
      <c r="O370" s="46"/>
      <c r="P370" s="229">
        <f>O370*H370</f>
        <v>0</v>
      </c>
      <c r="Q370" s="229">
        <v>0.0028</v>
      </c>
      <c r="R370" s="229">
        <f>Q370*H370</f>
        <v>0.0083999999999999995</v>
      </c>
      <c r="S370" s="229">
        <v>0</v>
      </c>
      <c r="T370" s="230">
        <f>S370*H370</f>
        <v>0</v>
      </c>
      <c r="AR370" s="23" t="s">
        <v>308</v>
      </c>
      <c r="AT370" s="23" t="s">
        <v>168</v>
      </c>
      <c r="AU370" s="23" t="s">
        <v>142</v>
      </c>
      <c r="AY370" s="23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142</v>
      </c>
      <c r="BK370" s="231">
        <f>ROUND(I370*H370,2)</f>
        <v>0</v>
      </c>
      <c r="BL370" s="23" t="s">
        <v>223</v>
      </c>
      <c r="BM370" s="23" t="s">
        <v>726</v>
      </c>
    </row>
    <row r="371" s="1" customFormat="1" ht="14.4" customHeight="1">
      <c r="B371" s="45"/>
      <c r="C371" s="220" t="s">
        <v>727</v>
      </c>
      <c r="D371" s="220" t="s">
        <v>136</v>
      </c>
      <c r="E371" s="221" t="s">
        <v>728</v>
      </c>
      <c r="F371" s="222" t="s">
        <v>729</v>
      </c>
      <c r="G371" s="223" t="s">
        <v>139</v>
      </c>
      <c r="H371" s="224">
        <v>10.800000000000001</v>
      </c>
      <c r="I371" s="225"/>
      <c r="J371" s="226">
        <f>ROUND(I371*H371,2)</f>
        <v>0</v>
      </c>
      <c r="K371" s="222" t="s">
        <v>140</v>
      </c>
      <c r="L371" s="71"/>
      <c r="M371" s="227" t="s">
        <v>21</v>
      </c>
      <c r="N371" s="228" t="s">
        <v>45</v>
      </c>
      <c r="O371" s="46"/>
      <c r="P371" s="229">
        <f>O371*H371</f>
        <v>0</v>
      </c>
      <c r="Q371" s="229">
        <v>0</v>
      </c>
      <c r="R371" s="229">
        <f>Q371*H371</f>
        <v>0</v>
      </c>
      <c r="S371" s="229">
        <v>0.02</v>
      </c>
      <c r="T371" s="230">
        <f>S371*H371</f>
        <v>0.21600000000000003</v>
      </c>
      <c r="AR371" s="23" t="s">
        <v>223</v>
      </c>
      <c r="AT371" s="23" t="s">
        <v>136</v>
      </c>
      <c r="AU371" s="23" t="s">
        <v>142</v>
      </c>
      <c r="AY371" s="23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142</v>
      </c>
      <c r="BK371" s="231">
        <f>ROUND(I371*H371,2)</f>
        <v>0</v>
      </c>
      <c r="BL371" s="23" t="s">
        <v>223</v>
      </c>
      <c r="BM371" s="23" t="s">
        <v>730</v>
      </c>
    </row>
    <row r="372" s="1" customFormat="1" ht="14.4" customHeight="1">
      <c r="B372" s="45"/>
      <c r="C372" s="220" t="s">
        <v>731</v>
      </c>
      <c r="D372" s="220" t="s">
        <v>136</v>
      </c>
      <c r="E372" s="221" t="s">
        <v>732</v>
      </c>
      <c r="F372" s="222" t="s">
        <v>733</v>
      </c>
      <c r="G372" s="223" t="s">
        <v>139</v>
      </c>
      <c r="H372" s="224">
        <v>11.880000000000001</v>
      </c>
      <c r="I372" s="225"/>
      <c r="J372" s="226">
        <f>ROUND(I372*H372,2)</f>
        <v>0</v>
      </c>
      <c r="K372" s="222" t="s">
        <v>140</v>
      </c>
      <c r="L372" s="71"/>
      <c r="M372" s="227" t="s">
        <v>21</v>
      </c>
      <c r="N372" s="228" t="s">
        <v>45</v>
      </c>
      <c r="O372" s="46"/>
      <c r="P372" s="229">
        <f>O372*H372</f>
        <v>0</v>
      </c>
      <c r="Q372" s="229">
        <v>1.0000000000000001E-05</v>
      </c>
      <c r="R372" s="229">
        <f>Q372*H372</f>
        <v>0.00011880000000000002</v>
      </c>
      <c r="S372" s="229">
        <v>0</v>
      </c>
      <c r="T372" s="230">
        <f>S372*H372</f>
        <v>0</v>
      </c>
      <c r="AR372" s="23" t="s">
        <v>223</v>
      </c>
      <c r="AT372" s="23" t="s">
        <v>136</v>
      </c>
      <c r="AU372" s="23" t="s">
        <v>142</v>
      </c>
      <c r="AY372" s="23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142</v>
      </c>
      <c r="BK372" s="231">
        <f>ROUND(I372*H372,2)</f>
        <v>0</v>
      </c>
      <c r="BL372" s="23" t="s">
        <v>223</v>
      </c>
      <c r="BM372" s="23" t="s">
        <v>734</v>
      </c>
    </row>
    <row r="373" s="11" customFormat="1">
      <c r="B373" s="232"/>
      <c r="C373" s="233"/>
      <c r="D373" s="234" t="s">
        <v>144</v>
      </c>
      <c r="E373" s="235" t="s">
        <v>21</v>
      </c>
      <c r="F373" s="236" t="s">
        <v>735</v>
      </c>
      <c r="G373" s="233"/>
      <c r="H373" s="237">
        <v>11.880000000000001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144</v>
      </c>
      <c r="AU373" s="243" t="s">
        <v>142</v>
      </c>
      <c r="AV373" s="11" t="s">
        <v>142</v>
      </c>
      <c r="AW373" s="11" t="s">
        <v>36</v>
      </c>
      <c r="AX373" s="11" t="s">
        <v>81</v>
      </c>
      <c r="AY373" s="243" t="s">
        <v>134</v>
      </c>
    </row>
    <row r="374" s="1" customFormat="1" ht="14.4" customHeight="1">
      <c r="B374" s="45"/>
      <c r="C374" s="244" t="s">
        <v>736</v>
      </c>
      <c r="D374" s="244" t="s">
        <v>168</v>
      </c>
      <c r="E374" s="245" t="s">
        <v>737</v>
      </c>
      <c r="F374" s="246" t="s">
        <v>738</v>
      </c>
      <c r="G374" s="247" t="s">
        <v>353</v>
      </c>
      <c r="H374" s="248">
        <v>12</v>
      </c>
      <c r="I374" s="249"/>
      <c r="J374" s="250">
        <f>ROUND(I374*H374,2)</f>
        <v>0</v>
      </c>
      <c r="K374" s="246" t="s">
        <v>21</v>
      </c>
      <c r="L374" s="251"/>
      <c r="M374" s="252" t="s">
        <v>21</v>
      </c>
      <c r="N374" s="253" t="s">
        <v>45</v>
      </c>
      <c r="O374" s="46"/>
      <c r="P374" s="229">
        <f>O374*H374</f>
        <v>0</v>
      </c>
      <c r="Q374" s="229">
        <v>1</v>
      </c>
      <c r="R374" s="229">
        <f>Q374*H374</f>
        <v>12</v>
      </c>
      <c r="S374" s="229">
        <v>0</v>
      </c>
      <c r="T374" s="230">
        <f>S374*H374</f>
        <v>0</v>
      </c>
      <c r="AR374" s="23" t="s">
        <v>308</v>
      </c>
      <c r="AT374" s="23" t="s">
        <v>168</v>
      </c>
      <c r="AU374" s="23" t="s">
        <v>142</v>
      </c>
      <c r="AY374" s="23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142</v>
      </c>
      <c r="BK374" s="231">
        <f>ROUND(I374*H374,2)</f>
        <v>0</v>
      </c>
      <c r="BL374" s="23" t="s">
        <v>223</v>
      </c>
      <c r="BM374" s="23" t="s">
        <v>739</v>
      </c>
    </row>
    <row r="375" s="1" customFormat="1" ht="14.4" customHeight="1">
      <c r="B375" s="45"/>
      <c r="C375" s="244" t="s">
        <v>740</v>
      </c>
      <c r="D375" s="244" t="s">
        <v>168</v>
      </c>
      <c r="E375" s="245" t="s">
        <v>741</v>
      </c>
      <c r="F375" s="246" t="s">
        <v>742</v>
      </c>
      <c r="G375" s="247" t="s">
        <v>353</v>
      </c>
      <c r="H375" s="248">
        <v>14</v>
      </c>
      <c r="I375" s="249"/>
      <c r="J375" s="250">
        <f>ROUND(I375*H375,2)</f>
        <v>0</v>
      </c>
      <c r="K375" s="246" t="s">
        <v>21</v>
      </c>
      <c r="L375" s="251"/>
      <c r="M375" s="252" t="s">
        <v>21</v>
      </c>
      <c r="N375" s="253" t="s">
        <v>45</v>
      </c>
      <c r="O375" s="46"/>
      <c r="P375" s="229">
        <f>O375*H375</f>
        <v>0</v>
      </c>
      <c r="Q375" s="229">
        <v>1</v>
      </c>
      <c r="R375" s="229">
        <f>Q375*H375</f>
        <v>14</v>
      </c>
      <c r="S375" s="229">
        <v>0</v>
      </c>
      <c r="T375" s="230">
        <f>S375*H375</f>
        <v>0</v>
      </c>
      <c r="AR375" s="23" t="s">
        <v>308</v>
      </c>
      <c r="AT375" s="23" t="s">
        <v>168</v>
      </c>
      <c r="AU375" s="23" t="s">
        <v>142</v>
      </c>
      <c r="AY375" s="23" t="s">
        <v>134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23" t="s">
        <v>142</v>
      </c>
      <c r="BK375" s="231">
        <f>ROUND(I375*H375,2)</f>
        <v>0</v>
      </c>
      <c r="BL375" s="23" t="s">
        <v>223</v>
      </c>
      <c r="BM375" s="23" t="s">
        <v>743</v>
      </c>
    </row>
    <row r="376" s="1" customFormat="1" ht="14.4" customHeight="1">
      <c r="B376" s="45"/>
      <c r="C376" s="220" t="s">
        <v>744</v>
      </c>
      <c r="D376" s="220" t="s">
        <v>136</v>
      </c>
      <c r="E376" s="221" t="s">
        <v>745</v>
      </c>
      <c r="F376" s="222" t="s">
        <v>746</v>
      </c>
      <c r="G376" s="223" t="s">
        <v>353</v>
      </c>
      <c r="H376" s="224">
        <v>3</v>
      </c>
      <c r="I376" s="225"/>
      <c r="J376" s="226">
        <f>ROUND(I376*H376,2)</f>
        <v>0</v>
      </c>
      <c r="K376" s="222" t="s">
        <v>21</v>
      </c>
      <c r="L376" s="71"/>
      <c r="M376" s="227" t="s">
        <v>21</v>
      </c>
      <c r="N376" s="228" t="s">
        <v>45</v>
      </c>
      <c r="O376" s="46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AR376" s="23" t="s">
        <v>223</v>
      </c>
      <c r="AT376" s="23" t="s">
        <v>136</v>
      </c>
      <c r="AU376" s="23" t="s">
        <v>142</v>
      </c>
      <c r="AY376" s="23" t="s">
        <v>134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23" t="s">
        <v>142</v>
      </c>
      <c r="BK376" s="231">
        <f>ROUND(I376*H376,2)</f>
        <v>0</v>
      </c>
      <c r="BL376" s="23" t="s">
        <v>223</v>
      </c>
      <c r="BM376" s="23" t="s">
        <v>747</v>
      </c>
    </row>
    <row r="377" s="1" customFormat="1" ht="14.4" customHeight="1">
      <c r="B377" s="45"/>
      <c r="C377" s="220" t="s">
        <v>748</v>
      </c>
      <c r="D377" s="220" t="s">
        <v>136</v>
      </c>
      <c r="E377" s="221" t="s">
        <v>749</v>
      </c>
      <c r="F377" s="222" t="s">
        <v>750</v>
      </c>
      <c r="G377" s="223" t="s">
        <v>353</v>
      </c>
      <c r="H377" s="224">
        <v>3</v>
      </c>
      <c r="I377" s="225"/>
      <c r="J377" s="226">
        <f>ROUND(I377*H377,2)</f>
        <v>0</v>
      </c>
      <c r="K377" s="222" t="s">
        <v>21</v>
      </c>
      <c r="L377" s="71"/>
      <c r="M377" s="227" t="s">
        <v>21</v>
      </c>
      <c r="N377" s="228" t="s">
        <v>45</v>
      </c>
      <c r="O377" s="46"/>
      <c r="P377" s="229">
        <f>O377*H377</f>
        <v>0</v>
      </c>
      <c r="Q377" s="229">
        <v>0</v>
      </c>
      <c r="R377" s="229">
        <f>Q377*H377</f>
        <v>0</v>
      </c>
      <c r="S377" s="229">
        <v>0.0030000000000000001</v>
      </c>
      <c r="T377" s="230">
        <f>S377*H377</f>
        <v>0.0090000000000000011</v>
      </c>
      <c r="AR377" s="23" t="s">
        <v>223</v>
      </c>
      <c r="AT377" s="23" t="s">
        <v>136</v>
      </c>
      <c r="AU377" s="23" t="s">
        <v>142</v>
      </c>
      <c r="AY377" s="23" t="s">
        <v>134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142</v>
      </c>
      <c r="BK377" s="231">
        <f>ROUND(I377*H377,2)</f>
        <v>0</v>
      </c>
      <c r="BL377" s="23" t="s">
        <v>223</v>
      </c>
      <c r="BM377" s="23" t="s">
        <v>751</v>
      </c>
    </row>
    <row r="378" s="1" customFormat="1" ht="14.4" customHeight="1">
      <c r="B378" s="45"/>
      <c r="C378" s="220" t="s">
        <v>752</v>
      </c>
      <c r="D378" s="220" t="s">
        <v>136</v>
      </c>
      <c r="E378" s="221" t="s">
        <v>753</v>
      </c>
      <c r="F378" s="222" t="s">
        <v>754</v>
      </c>
      <c r="G378" s="223" t="s">
        <v>755</v>
      </c>
      <c r="H378" s="224">
        <v>18</v>
      </c>
      <c r="I378" s="225"/>
      <c r="J378" s="226">
        <f>ROUND(I378*H378,2)</f>
        <v>0</v>
      </c>
      <c r="K378" s="222" t="s">
        <v>21</v>
      </c>
      <c r="L378" s="71"/>
      <c r="M378" s="227" t="s">
        <v>21</v>
      </c>
      <c r="N378" s="228" t="s">
        <v>45</v>
      </c>
      <c r="O378" s="46"/>
      <c r="P378" s="229">
        <f>O378*H378</f>
        <v>0</v>
      </c>
      <c r="Q378" s="229">
        <v>6.9999999999999994E-05</v>
      </c>
      <c r="R378" s="229">
        <f>Q378*H378</f>
        <v>0.0012599999999999998</v>
      </c>
      <c r="S378" s="229">
        <v>0</v>
      </c>
      <c r="T378" s="230">
        <f>S378*H378</f>
        <v>0</v>
      </c>
      <c r="AR378" s="23" t="s">
        <v>223</v>
      </c>
      <c r="AT378" s="23" t="s">
        <v>136</v>
      </c>
      <c r="AU378" s="23" t="s">
        <v>142</v>
      </c>
      <c r="AY378" s="23" t="s">
        <v>134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23" t="s">
        <v>142</v>
      </c>
      <c r="BK378" s="231">
        <f>ROUND(I378*H378,2)</f>
        <v>0</v>
      </c>
      <c r="BL378" s="23" t="s">
        <v>223</v>
      </c>
      <c r="BM378" s="23" t="s">
        <v>756</v>
      </c>
    </row>
    <row r="379" s="1" customFormat="1" ht="22.8" customHeight="1">
      <c r="B379" s="45"/>
      <c r="C379" s="220" t="s">
        <v>757</v>
      </c>
      <c r="D379" s="220" t="s">
        <v>136</v>
      </c>
      <c r="E379" s="221" t="s">
        <v>758</v>
      </c>
      <c r="F379" s="222" t="s">
        <v>759</v>
      </c>
      <c r="G379" s="223" t="s">
        <v>486</v>
      </c>
      <c r="H379" s="224">
        <v>26.501999999999999</v>
      </c>
      <c r="I379" s="225"/>
      <c r="J379" s="226">
        <f>ROUND(I379*H379,2)</f>
        <v>0</v>
      </c>
      <c r="K379" s="222" t="s">
        <v>140</v>
      </c>
      <c r="L379" s="71"/>
      <c r="M379" s="227" t="s">
        <v>21</v>
      </c>
      <c r="N379" s="228" t="s">
        <v>45</v>
      </c>
      <c r="O379" s="46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AR379" s="23" t="s">
        <v>223</v>
      </c>
      <c r="AT379" s="23" t="s">
        <v>136</v>
      </c>
      <c r="AU379" s="23" t="s">
        <v>142</v>
      </c>
      <c r="AY379" s="23" t="s">
        <v>134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23" t="s">
        <v>142</v>
      </c>
      <c r="BK379" s="231">
        <f>ROUND(I379*H379,2)</f>
        <v>0</v>
      </c>
      <c r="BL379" s="23" t="s">
        <v>223</v>
      </c>
      <c r="BM379" s="23" t="s">
        <v>760</v>
      </c>
    </row>
    <row r="380" s="10" customFormat="1" ht="29.88" customHeight="1">
      <c r="B380" s="204"/>
      <c r="C380" s="205"/>
      <c r="D380" s="206" t="s">
        <v>72</v>
      </c>
      <c r="E380" s="218" t="s">
        <v>761</v>
      </c>
      <c r="F380" s="218" t="s">
        <v>762</v>
      </c>
      <c r="G380" s="205"/>
      <c r="H380" s="205"/>
      <c r="I380" s="208"/>
      <c r="J380" s="219">
        <f>BK380</f>
        <v>0</v>
      </c>
      <c r="K380" s="205"/>
      <c r="L380" s="210"/>
      <c r="M380" s="211"/>
      <c r="N380" s="212"/>
      <c r="O380" s="212"/>
      <c r="P380" s="213">
        <f>SUM(P381:P395)</f>
        <v>0</v>
      </c>
      <c r="Q380" s="212"/>
      <c r="R380" s="213">
        <f>SUM(R381:R395)</f>
        <v>10.76224</v>
      </c>
      <c r="S380" s="212"/>
      <c r="T380" s="214">
        <f>SUM(T381:T395)</f>
        <v>0</v>
      </c>
      <c r="AR380" s="215" t="s">
        <v>142</v>
      </c>
      <c r="AT380" s="216" t="s">
        <v>72</v>
      </c>
      <c r="AU380" s="216" t="s">
        <v>81</v>
      </c>
      <c r="AY380" s="215" t="s">
        <v>134</v>
      </c>
      <c r="BK380" s="217">
        <f>SUM(BK381:BK395)</f>
        <v>0</v>
      </c>
    </row>
    <row r="381" s="1" customFormat="1" ht="22.8" customHeight="1">
      <c r="B381" s="45"/>
      <c r="C381" s="220" t="s">
        <v>763</v>
      </c>
      <c r="D381" s="220" t="s">
        <v>136</v>
      </c>
      <c r="E381" s="221" t="s">
        <v>764</v>
      </c>
      <c r="F381" s="222" t="s">
        <v>765</v>
      </c>
      <c r="G381" s="223" t="s">
        <v>139</v>
      </c>
      <c r="H381" s="224">
        <v>190.99000000000001</v>
      </c>
      <c r="I381" s="225"/>
      <c r="J381" s="226">
        <f>ROUND(I381*H381,2)</f>
        <v>0</v>
      </c>
      <c r="K381" s="222" t="s">
        <v>140</v>
      </c>
      <c r="L381" s="71"/>
      <c r="M381" s="227" t="s">
        <v>21</v>
      </c>
      <c r="N381" s="228" t="s">
        <v>45</v>
      </c>
      <c r="O381" s="46"/>
      <c r="P381" s="229">
        <f>O381*H381</f>
        <v>0</v>
      </c>
      <c r="Q381" s="229">
        <v>0.0032000000000000002</v>
      </c>
      <c r="R381" s="229">
        <f>Q381*H381</f>
        <v>0.61116800000000004</v>
      </c>
      <c r="S381" s="229">
        <v>0</v>
      </c>
      <c r="T381" s="230">
        <f>S381*H381</f>
        <v>0</v>
      </c>
      <c r="AR381" s="23" t="s">
        <v>223</v>
      </c>
      <c r="AT381" s="23" t="s">
        <v>136</v>
      </c>
      <c r="AU381" s="23" t="s">
        <v>142</v>
      </c>
      <c r="AY381" s="23" t="s">
        <v>134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23" t="s">
        <v>142</v>
      </c>
      <c r="BK381" s="231">
        <f>ROUND(I381*H381,2)</f>
        <v>0</v>
      </c>
      <c r="BL381" s="23" t="s">
        <v>223</v>
      </c>
      <c r="BM381" s="23" t="s">
        <v>766</v>
      </c>
    </row>
    <row r="382" s="12" customFormat="1">
      <c r="B382" s="254"/>
      <c r="C382" s="255"/>
      <c r="D382" s="234" t="s">
        <v>144</v>
      </c>
      <c r="E382" s="256" t="s">
        <v>21</v>
      </c>
      <c r="F382" s="257" t="s">
        <v>216</v>
      </c>
      <c r="G382" s="255"/>
      <c r="H382" s="256" t="s">
        <v>21</v>
      </c>
      <c r="I382" s="258"/>
      <c r="J382" s="255"/>
      <c r="K382" s="255"/>
      <c r="L382" s="259"/>
      <c r="M382" s="260"/>
      <c r="N382" s="261"/>
      <c r="O382" s="261"/>
      <c r="P382" s="261"/>
      <c r="Q382" s="261"/>
      <c r="R382" s="261"/>
      <c r="S382" s="261"/>
      <c r="T382" s="262"/>
      <c r="AT382" s="263" t="s">
        <v>144</v>
      </c>
      <c r="AU382" s="263" t="s">
        <v>142</v>
      </c>
      <c r="AV382" s="12" t="s">
        <v>81</v>
      </c>
      <c r="AW382" s="12" t="s">
        <v>36</v>
      </c>
      <c r="AX382" s="12" t="s">
        <v>73</v>
      </c>
      <c r="AY382" s="263" t="s">
        <v>134</v>
      </c>
    </row>
    <row r="383" s="11" customFormat="1">
      <c r="B383" s="232"/>
      <c r="C383" s="233"/>
      <c r="D383" s="234" t="s">
        <v>144</v>
      </c>
      <c r="E383" s="235" t="s">
        <v>21</v>
      </c>
      <c r="F383" s="236" t="s">
        <v>767</v>
      </c>
      <c r="G383" s="233"/>
      <c r="H383" s="237">
        <v>36.119999999999997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144</v>
      </c>
      <c r="AU383" s="243" t="s">
        <v>142</v>
      </c>
      <c r="AV383" s="11" t="s">
        <v>142</v>
      </c>
      <c r="AW383" s="11" t="s">
        <v>36</v>
      </c>
      <c r="AX383" s="11" t="s">
        <v>73</v>
      </c>
      <c r="AY383" s="243" t="s">
        <v>134</v>
      </c>
    </row>
    <row r="384" s="12" customFormat="1">
      <c r="B384" s="254"/>
      <c r="C384" s="255"/>
      <c r="D384" s="234" t="s">
        <v>144</v>
      </c>
      <c r="E384" s="256" t="s">
        <v>21</v>
      </c>
      <c r="F384" s="257" t="s">
        <v>189</v>
      </c>
      <c r="G384" s="255"/>
      <c r="H384" s="256" t="s">
        <v>21</v>
      </c>
      <c r="I384" s="258"/>
      <c r="J384" s="255"/>
      <c r="K384" s="255"/>
      <c r="L384" s="259"/>
      <c r="M384" s="260"/>
      <c r="N384" s="261"/>
      <c r="O384" s="261"/>
      <c r="P384" s="261"/>
      <c r="Q384" s="261"/>
      <c r="R384" s="261"/>
      <c r="S384" s="261"/>
      <c r="T384" s="262"/>
      <c r="AT384" s="263" t="s">
        <v>144</v>
      </c>
      <c r="AU384" s="263" t="s">
        <v>142</v>
      </c>
      <c r="AV384" s="12" t="s">
        <v>81</v>
      </c>
      <c r="AW384" s="12" t="s">
        <v>36</v>
      </c>
      <c r="AX384" s="12" t="s">
        <v>73</v>
      </c>
      <c r="AY384" s="263" t="s">
        <v>134</v>
      </c>
    </row>
    <row r="385" s="11" customFormat="1">
      <c r="B385" s="232"/>
      <c r="C385" s="233"/>
      <c r="D385" s="234" t="s">
        <v>144</v>
      </c>
      <c r="E385" s="235" t="s">
        <v>21</v>
      </c>
      <c r="F385" s="236" t="s">
        <v>768</v>
      </c>
      <c r="G385" s="233"/>
      <c r="H385" s="237">
        <v>62.329999999999998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144</v>
      </c>
      <c r="AU385" s="243" t="s">
        <v>142</v>
      </c>
      <c r="AV385" s="11" t="s">
        <v>142</v>
      </c>
      <c r="AW385" s="11" t="s">
        <v>36</v>
      </c>
      <c r="AX385" s="11" t="s">
        <v>73</v>
      </c>
      <c r="AY385" s="243" t="s">
        <v>134</v>
      </c>
    </row>
    <row r="386" s="12" customFormat="1">
      <c r="B386" s="254"/>
      <c r="C386" s="255"/>
      <c r="D386" s="234" t="s">
        <v>144</v>
      </c>
      <c r="E386" s="256" t="s">
        <v>21</v>
      </c>
      <c r="F386" s="257" t="s">
        <v>206</v>
      </c>
      <c r="G386" s="255"/>
      <c r="H386" s="256" t="s">
        <v>21</v>
      </c>
      <c r="I386" s="258"/>
      <c r="J386" s="255"/>
      <c r="K386" s="255"/>
      <c r="L386" s="259"/>
      <c r="M386" s="260"/>
      <c r="N386" s="261"/>
      <c r="O386" s="261"/>
      <c r="P386" s="261"/>
      <c r="Q386" s="261"/>
      <c r="R386" s="261"/>
      <c r="S386" s="261"/>
      <c r="T386" s="262"/>
      <c r="AT386" s="263" t="s">
        <v>144</v>
      </c>
      <c r="AU386" s="263" t="s">
        <v>142</v>
      </c>
      <c r="AV386" s="12" t="s">
        <v>81</v>
      </c>
      <c r="AW386" s="12" t="s">
        <v>36</v>
      </c>
      <c r="AX386" s="12" t="s">
        <v>73</v>
      </c>
      <c r="AY386" s="263" t="s">
        <v>134</v>
      </c>
    </row>
    <row r="387" s="11" customFormat="1">
      <c r="B387" s="232"/>
      <c r="C387" s="233"/>
      <c r="D387" s="234" t="s">
        <v>144</v>
      </c>
      <c r="E387" s="235" t="s">
        <v>21</v>
      </c>
      <c r="F387" s="236" t="s">
        <v>769</v>
      </c>
      <c r="G387" s="233"/>
      <c r="H387" s="237">
        <v>8.0399999999999991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144</v>
      </c>
      <c r="AU387" s="243" t="s">
        <v>142</v>
      </c>
      <c r="AV387" s="11" t="s">
        <v>142</v>
      </c>
      <c r="AW387" s="11" t="s">
        <v>36</v>
      </c>
      <c r="AX387" s="11" t="s">
        <v>73</v>
      </c>
      <c r="AY387" s="243" t="s">
        <v>134</v>
      </c>
    </row>
    <row r="388" s="12" customFormat="1">
      <c r="B388" s="254"/>
      <c r="C388" s="255"/>
      <c r="D388" s="234" t="s">
        <v>144</v>
      </c>
      <c r="E388" s="256" t="s">
        <v>21</v>
      </c>
      <c r="F388" s="257" t="s">
        <v>202</v>
      </c>
      <c r="G388" s="255"/>
      <c r="H388" s="256" t="s">
        <v>21</v>
      </c>
      <c r="I388" s="258"/>
      <c r="J388" s="255"/>
      <c r="K388" s="255"/>
      <c r="L388" s="259"/>
      <c r="M388" s="260"/>
      <c r="N388" s="261"/>
      <c r="O388" s="261"/>
      <c r="P388" s="261"/>
      <c r="Q388" s="261"/>
      <c r="R388" s="261"/>
      <c r="S388" s="261"/>
      <c r="T388" s="262"/>
      <c r="AT388" s="263" t="s">
        <v>144</v>
      </c>
      <c r="AU388" s="263" t="s">
        <v>142</v>
      </c>
      <c r="AV388" s="12" t="s">
        <v>81</v>
      </c>
      <c r="AW388" s="12" t="s">
        <v>36</v>
      </c>
      <c r="AX388" s="12" t="s">
        <v>73</v>
      </c>
      <c r="AY388" s="263" t="s">
        <v>134</v>
      </c>
    </row>
    <row r="389" s="11" customFormat="1">
      <c r="B389" s="232"/>
      <c r="C389" s="233"/>
      <c r="D389" s="234" t="s">
        <v>144</v>
      </c>
      <c r="E389" s="235" t="s">
        <v>21</v>
      </c>
      <c r="F389" s="236" t="s">
        <v>770</v>
      </c>
      <c r="G389" s="233"/>
      <c r="H389" s="237">
        <v>84.5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144</v>
      </c>
      <c r="AU389" s="243" t="s">
        <v>142</v>
      </c>
      <c r="AV389" s="11" t="s">
        <v>142</v>
      </c>
      <c r="AW389" s="11" t="s">
        <v>36</v>
      </c>
      <c r="AX389" s="11" t="s">
        <v>73</v>
      </c>
      <c r="AY389" s="243" t="s">
        <v>134</v>
      </c>
    </row>
    <row r="390" s="13" customFormat="1">
      <c r="B390" s="264"/>
      <c r="C390" s="265"/>
      <c r="D390" s="234" t="s">
        <v>144</v>
      </c>
      <c r="E390" s="266" t="s">
        <v>21</v>
      </c>
      <c r="F390" s="267" t="s">
        <v>192</v>
      </c>
      <c r="G390" s="265"/>
      <c r="H390" s="268">
        <v>190.99000000000001</v>
      </c>
      <c r="I390" s="269"/>
      <c r="J390" s="265"/>
      <c r="K390" s="265"/>
      <c r="L390" s="270"/>
      <c r="M390" s="271"/>
      <c r="N390" s="272"/>
      <c r="O390" s="272"/>
      <c r="P390" s="272"/>
      <c r="Q390" s="272"/>
      <c r="R390" s="272"/>
      <c r="S390" s="272"/>
      <c r="T390" s="273"/>
      <c r="AT390" s="274" t="s">
        <v>144</v>
      </c>
      <c r="AU390" s="274" t="s">
        <v>142</v>
      </c>
      <c r="AV390" s="13" t="s">
        <v>141</v>
      </c>
      <c r="AW390" s="13" t="s">
        <v>36</v>
      </c>
      <c r="AX390" s="13" t="s">
        <v>81</v>
      </c>
      <c r="AY390" s="274" t="s">
        <v>134</v>
      </c>
    </row>
    <row r="391" s="1" customFormat="1" ht="14.4" customHeight="1">
      <c r="B391" s="45"/>
      <c r="C391" s="244" t="s">
        <v>771</v>
      </c>
      <c r="D391" s="244" t="s">
        <v>168</v>
      </c>
      <c r="E391" s="245" t="s">
        <v>772</v>
      </c>
      <c r="F391" s="246" t="s">
        <v>773</v>
      </c>
      <c r="G391" s="247" t="s">
        <v>139</v>
      </c>
      <c r="H391" s="248">
        <v>210.089</v>
      </c>
      <c r="I391" s="249"/>
      <c r="J391" s="250">
        <f>ROUND(I391*H391,2)</f>
        <v>0</v>
      </c>
      <c r="K391" s="246" t="s">
        <v>21</v>
      </c>
      <c r="L391" s="251"/>
      <c r="M391" s="252" t="s">
        <v>21</v>
      </c>
      <c r="N391" s="253" t="s">
        <v>45</v>
      </c>
      <c r="O391" s="46"/>
      <c r="P391" s="229">
        <f>O391*H391</f>
        <v>0</v>
      </c>
      <c r="Q391" s="229">
        <v>0.048000000000000001</v>
      </c>
      <c r="R391" s="229">
        <f>Q391*H391</f>
        <v>10.084272</v>
      </c>
      <c r="S391" s="229">
        <v>0</v>
      </c>
      <c r="T391" s="230">
        <f>S391*H391</f>
        <v>0</v>
      </c>
      <c r="AR391" s="23" t="s">
        <v>308</v>
      </c>
      <c r="AT391" s="23" t="s">
        <v>168</v>
      </c>
      <c r="AU391" s="23" t="s">
        <v>142</v>
      </c>
      <c r="AY391" s="23" t="s">
        <v>134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3" t="s">
        <v>142</v>
      </c>
      <c r="BK391" s="231">
        <f>ROUND(I391*H391,2)</f>
        <v>0</v>
      </c>
      <c r="BL391" s="23" t="s">
        <v>223</v>
      </c>
      <c r="BM391" s="23" t="s">
        <v>774</v>
      </c>
    </row>
    <row r="392" s="11" customFormat="1">
      <c r="B392" s="232"/>
      <c r="C392" s="233"/>
      <c r="D392" s="234" t="s">
        <v>144</v>
      </c>
      <c r="E392" s="233"/>
      <c r="F392" s="236" t="s">
        <v>775</v>
      </c>
      <c r="G392" s="233"/>
      <c r="H392" s="237">
        <v>210.089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144</v>
      </c>
      <c r="AU392" s="243" t="s">
        <v>142</v>
      </c>
      <c r="AV392" s="11" t="s">
        <v>142</v>
      </c>
      <c r="AW392" s="11" t="s">
        <v>6</v>
      </c>
      <c r="AX392" s="11" t="s">
        <v>81</v>
      </c>
      <c r="AY392" s="243" t="s">
        <v>134</v>
      </c>
    </row>
    <row r="393" s="1" customFormat="1" ht="14.4" customHeight="1">
      <c r="B393" s="45"/>
      <c r="C393" s="244" t="s">
        <v>776</v>
      </c>
      <c r="D393" s="244" t="s">
        <v>168</v>
      </c>
      <c r="E393" s="245" t="s">
        <v>777</v>
      </c>
      <c r="F393" s="246" t="s">
        <v>778</v>
      </c>
      <c r="G393" s="247" t="s">
        <v>171</v>
      </c>
      <c r="H393" s="248">
        <v>66.799999999999997</v>
      </c>
      <c r="I393" s="249"/>
      <c r="J393" s="250">
        <f>ROUND(I393*H393,2)</f>
        <v>0</v>
      </c>
      <c r="K393" s="246" t="s">
        <v>140</v>
      </c>
      <c r="L393" s="251"/>
      <c r="M393" s="252" t="s">
        <v>21</v>
      </c>
      <c r="N393" s="253" t="s">
        <v>45</v>
      </c>
      <c r="O393" s="46"/>
      <c r="P393" s="229">
        <f>O393*H393</f>
        <v>0</v>
      </c>
      <c r="Q393" s="229">
        <v>0.001</v>
      </c>
      <c r="R393" s="229">
        <f>Q393*H393</f>
        <v>0.066799999999999998</v>
      </c>
      <c r="S393" s="229">
        <v>0</v>
      </c>
      <c r="T393" s="230">
        <f>S393*H393</f>
        <v>0</v>
      </c>
      <c r="AR393" s="23" t="s">
        <v>308</v>
      </c>
      <c r="AT393" s="23" t="s">
        <v>168</v>
      </c>
      <c r="AU393" s="23" t="s">
        <v>142</v>
      </c>
      <c r="AY393" s="23" t="s">
        <v>134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23" t="s">
        <v>142</v>
      </c>
      <c r="BK393" s="231">
        <f>ROUND(I393*H393,2)</f>
        <v>0</v>
      </c>
      <c r="BL393" s="23" t="s">
        <v>223</v>
      </c>
      <c r="BM393" s="23" t="s">
        <v>779</v>
      </c>
    </row>
    <row r="394" s="11" customFormat="1">
      <c r="B394" s="232"/>
      <c r="C394" s="233"/>
      <c r="D394" s="234" t="s">
        <v>144</v>
      </c>
      <c r="E394" s="233"/>
      <c r="F394" s="236" t="s">
        <v>780</v>
      </c>
      <c r="G394" s="233"/>
      <c r="H394" s="237">
        <v>66.799999999999997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AT394" s="243" t="s">
        <v>144</v>
      </c>
      <c r="AU394" s="243" t="s">
        <v>142</v>
      </c>
      <c r="AV394" s="11" t="s">
        <v>142</v>
      </c>
      <c r="AW394" s="11" t="s">
        <v>6</v>
      </c>
      <c r="AX394" s="11" t="s">
        <v>81</v>
      </c>
      <c r="AY394" s="243" t="s">
        <v>134</v>
      </c>
    </row>
    <row r="395" s="1" customFormat="1" ht="22.8" customHeight="1">
      <c r="B395" s="45"/>
      <c r="C395" s="220" t="s">
        <v>781</v>
      </c>
      <c r="D395" s="220" t="s">
        <v>136</v>
      </c>
      <c r="E395" s="221" t="s">
        <v>782</v>
      </c>
      <c r="F395" s="222" t="s">
        <v>783</v>
      </c>
      <c r="G395" s="223" t="s">
        <v>486</v>
      </c>
      <c r="H395" s="224">
        <v>10.762000000000001</v>
      </c>
      <c r="I395" s="225"/>
      <c r="J395" s="226">
        <f>ROUND(I395*H395,2)</f>
        <v>0</v>
      </c>
      <c r="K395" s="222" t="s">
        <v>140</v>
      </c>
      <c r="L395" s="71"/>
      <c r="M395" s="227" t="s">
        <v>21</v>
      </c>
      <c r="N395" s="228" t="s">
        <v>45</v>
      </c>
      <c r="O395" s="46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AR395" s="23" t="s">
        <v>223</v>
      </c>
      <c r="AT395" s="23" t="s">
        <v>136</v>
      </c>
      <c r="AU395" s="23" t="s">
        <v>142</v>
      </c>
      <c r="AY395" s="23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142</v>
      </c>
      <c r="BK395" s="231">
        <f>ROUND(I395*H395,2)</f>
        <v>0</v>
      </c>
      <c r="BL395" s="23" t="s">
        <v>223</v>
      </c>
      <c r="BM395" s="23" t="s">
        <v>784</v>
      </c>
    </row>
    <row r="396" s="10" customFormat="1" ht="29.88" customHeight="1">
      <c r="B396" s="204"/>
      <c r="C396" s="205"/>
      <c r="D396" s="206" t="s">
        <v>72</v>
      </c>
      <c r="E396" s="218" t="s">
        <v>785</v>
      </c>
      <c r="F396" s="218" t="s">
        <v>786</v>
      </c>
      <c r="G396" s="205"/>
      <c r="H396" s="205"/>
      <c r="I396" s="208"/>
      <c r="J396" s="219">
        <f>BK396</f>
        <v>0</v>
      </c>
      <c r="K396" s="205"/>
      <c r="L396" s="210"/>
      <c r="M396" s="211"/>
      <c r="N396" s="212"/>
      <c r="O396" s="212"/>
      <c r="P396" s="213">
        <f>SUM(P397:P400)</f>
        <v>0</v>
      </c>
      <c r="Q396" s="212"/>
      <c r="R396" s="213">
        <f>SUM(R397:R400)</f>
        <v>0.03139488</v>
      </c>
      <c r="S396" s="212"/>
      <c r="T396" s="214">
        <f>SUM(T397:T400)</f>
        <v>0</v>
      </c>
      <c r="AR396" s="215" t="s">
        <v>142</v>
      </c>
      <c r="AT396" s="216" t="s">
        <v>72</v>
      </c>
      <c r="AU396" s="216" t="s">
        <v>81</v>
      </c>
      <c r="AY396" s="215" t="s">
        <v>134</v>
      </c>
      <c r="BK396" s="217">
        <f>SUM(BK397:BK400)</f>
        <v>0</v>
      </c>
    </row>
    <row r="397" s="1" customFormat="1" ht="14.4" customHeight="1">
      <c r="B397" s="45"/>
      <c r="C397" s="220" t="s">
        <v>787</v>
      </c>
      <c r="D397" s="220" t="s">
        <v>136</v>
      </c>
      <c r="E397" s="221" t="s">
        <v>788</v>
      </c>
      <c r="F397" s="222" t="s">
        <v>789</v>
      </c>
      <c r="G397" s="223" t="s">
        <v>139</v>
      </c>
      <c r="H397" s="224">
        <v>95.135999999999996</v>
      </c>
      <c r="I397" s="225"/>
      <c r="J397" s="226">
        <f>ROUND(I397*H397,2)</f>
        <v>0</v>
      </c>
      <c r="K397" s="222" t="s">
        <v>140</v>
      </c>
      <c r="L397" s="71"/>
      <c r="M397" s="227" t="s">
        <v>21</v>
      </c>
      <c r="N397" s="228" t="s">
        <v>45</v>
      </c>
      <c r="O397" s="46"/>
      <c r="P397" s="229">
        <f>O397*H397</f>
        <v>0</v>
      </c>
      <c r="Q397" s="229">
        <v>6.9999999999999994E-05</v>
      </c>
      <c r="R397" s="229">
        <f>Q397*H397</f>
        <v>0.0066595199999999995</v>
      </c>
      <c r="S397" s="229">
        <v>0</v>
      </c>
      <c r="T397" s="230">
        <f>S397*H397</f>
        <v>0</v>
      </c>
      <c r="AR397" s="23" t="s">
        <v>223</v>
      </c>
      <c r="AT397" s="23" t="s">
        <v>136</v>
      </c>
      <c r="AU397" s="23" t="s">
        <v>142</v>
      </c>
      <c r="AY397" s="23" t="s">
        <v>134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23" t="s">
        <v>142</v>
      </c>
      <c r="BK397" s="231">
        <f>ROUND(I397*H397,2)</f>
        <v>0</v>
      </c>
      <c r="BL397" s="23" t="s">
        <v>223</v>
      </c>
      <c r="BM397" s="23" t="s">
        <v>790</v>
      </c>
    </row>
    <row r="398" s="11" customFormat="1">
      <c r="B398" s="232"/>
      <c r="C398" s="233"/>
      <c r="D398" s="234" t="s">
        <v>144</v>
      </c>
      <c r="E398" s="235" t="s">
        <v>21</v>
      </c>
      <c r="F398" s="236" t="s">
        <v>791</v>
      </c>
      <c r="G398" s="233"/>
      <c r="H398" s="237">
        <v>95.135999999999996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144</v>
      </c>
      <c r="AU398" s="243" t="s">
        <v>142</v>
      </c>
      <c r="AV398" s="11" t="s">
        <v>142</v>
      </c>
      <c r="AW398" s="11" t="s">
        <v>36</v>
      </c>
      <c r="AX398" s="11" t="s">
        <v>81</v>
      </c>
      <c r="AY398" s="243" t="s">
        <v>134</v>
      </c>
    </row>
    <row r="399" s="1" customFormat="1" ht="14.4" customHeight="1">
      <c r="B399" s="45"/>
      <c r="C399" s="220" t="s">
        <v>792</v>
      </c>
      <c r="D399" s="220" t="s">
        <v>136</v>
      </c>
      <c r="E399" s="221" t="s">
        <v>793</v>
      </c>
      <c r="F399" s="222" t="s">
        <v>794</v>
      </c>
      <c r="G399" s="223" t="s">
        <v>139</v>
      </c>
      <c r="H399" s="224">
        <v>95.135999999999996</v>
      </c>
      <c r="I399" s="225"/>
      <c r="J399" s="226">
        <f>ROUND(I399*H399,2)</f>
        <v>0</v>
      </c>
      <c r="K399" s="222" t="s">
        <v>140</v>
      </c>
      <c r="L399" s="71"/>
      <c r="M399" s="227" t="s">
        <v>21</v>
      </c>
      <c r="N399" s="228" t="s">
        <v>45</v>
      </c>
      <c r="O399" s="46"/>
      <c r="P399" s="229">
        <f>O399*H399</f>
        <v>0</v>
      </c>
      <c r="Q399" s="229">
        <v>0.00013999999999999999</v>
      </c>
      <c r="R399" s="229">
        <f>Q399*H399</f>
        <v>0.013319039999999999</v>
      </c>
      <c r="S399" s="229">
        <v>0</v>
      </c>
      <c r="T399" s="230">
        <f>S399*H399</f>
        <v>0</v>
      </c>
      <c r="AR399" s="23" t="s">
        <v>223</v>
      </c>
      <c r="AT399" s="23" t="s">
        <v>136</v>
      </c>
      <c r="AU399" s="23" t="s">
        <v>142</v>
      </c>
      <c r="AY399" s="23" t="s">
        <v>134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23" t="s">
        <v>142</v>
      </c>
      <c r="BK399" s="231">
        <f>ROUND(I399*H399,2)</f>
        <v>0</v>
      </c>
      <c r="BL399" s="23" t="s">
        <v>223</v>
      </c>
      <c r="BM399" s="23" t="s">
        <v>795</v>
      </c>
    </row>
    <row r="400" s="1" customFormat="1" ht="22.8" customHeight="1">
      <c r="B400" s="45"/>
      <c r="C400" s="220" t="s">
        <v>796</v>
      </c>
      <c r="D400" s="220" t="s">
        <v>136</v>
      </c>
      <c r="E400" s="221" t="s">
        <v>797</v>
      </c>
      <c r="F400" s="222" t="s">
        <v>798</v>
      </c>
      <c r="G400" s="223" t="s">
        <v>139</v>
      </c>
      <c r="H400" s="224">
        <v>95.135999999999996</v>
      </c>
      <c r="I400" s="225"/>
      <c r="J400" s="226">
        <f>ROUND(I400*H400,2)</f>
        <v>0</v>
      </c>
      <c r="K400" s="222" t="s">
        <v>140</v>
      </c>
      <c r="L400" s="71"/>
      <c r="M400" s="227" t="s">
        <v>21</v>
      </c>
      <c r="N400" s="228" t="s">
        <v>45</v>
      </c>
      <c r="O400" s="46"/>
      <c r="P400" s="229">
        <f>O400*H400</f>
        <v>0</v>
      </c>
      <c r="Q400" s="229">
        <v>0.00012</v>
      </c>
      <c r="R400" s="229">
        <f>Q400*H400</f>
        <v>0.011416320000000001</v>
      </c>
      <c r="S400" s="229">
        <v>0</v>
      </c>
      <c r="T400" s="230">
        <f>S400*H400</f>
        <v>0</v>
      </c>
      <c r="AR400" s="23" t="s">
        <v>223</v>
      </c>
      <c r="AT400" s="23" t="s">
        <v>136</v>
      </c>
      <c r="AU400" s="23" t="s">
        <v>142</v>
      </c>
      <c r="AY400" s="23" t="s">
        <v>134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23" t="s">
        <v>142</v>
      </c>
      <c r="BK400" s="231">
        <f>ROUND(I400*H400,2)</f>
        <v>0</v>
      </c>
      <c r="BL400" s="23" t="s">
        <v>223</v>
      </c>
      <c r="BM400" s="23" t="s">
        <v>799</v>
      </c>
    </row>
    <row r="401" s="10" customFormat="1" ht="29.88" customHeight="1">
      <c r="B401" s="204"/>
      <c r="C401" s="205"/>
      <c r="D401" s="206" t="s">
        <v>72</v>
      </c>
      <c r="E401" s="218" t="s">
        <v>800</v>
      </c>
      <c r="F401" s="218" t="s">
        <v>801</v>
      </c>
      <c r="G401" s="205"/>
      <c r="H401" s="205"/>
      <c r="I401" s="208"/>
      <c r="J401" s="219">
        <f>BK401</f>
        <v>0</v>
      </c>
      <c r="K401" s="205"/>
      <c r="L401" s="210"/>
      <c r="M401" s="211"/>
      <c r="N401" s="212"/>
      <c r="O401" s="212"/>
      <c r="P401" s="213">
        <f>SUM(P402:P403)</f>
        <v>0</v>
      </c>
      <c r="Q401" s="212"/>
      <c r="R401" s="213">
        <f>SUM(R402:R403)</f>
        <v>0.0120582</v>
      </c>
      <c r="S401" s="212"/>
      <c r="T401" s="214">
        <f>SUM(T402:T403)</f>
        <v>0</v>
      </c>
      <c r="AR401" s="215" t="s">
        <v>142</v>
      </c>
      <c r="AT401" s="216" t="s">
        <v>72</v>
      </c>
      <c r="AU401" s="216" t="s">
        <v>81</v>
      </c>
      <c r="AY401" s="215" t="s">
        <v>134</v>
      </c>
      <c r="BK401" s="217">
        <f>SUM(BK402:BK403)</f>
        <v>0</v>
      </c>
    </row>
    <row r="402" s="1" customFormat="1" ht="14.4" customHeight="1">
      <c r="B402" s="45"/>
      <c r="C402" s="220" t="s">
        <v>802</v>
      </c>
      <c r="D402" s="220" t="s">
        <v>136</v>
      </c>
      <c r="E402" s="221" t="s">
        <v>803</v>
      </c>
      <c r="F402" s="222" t="s">
        <v>804</v>
      </c>
      <c r="G402" s="223" t="s">
        <v>139</v>
      </c>
      <c r="H402" s="224">
        <v>36.539999999999999</v>
      </c>
      <c r="I402" s="225"/>
      <c r="J402" s="226">
        <f>ROUND(I402*H402,2)</f>
        <v>0</v>
      </c>
      <c r="K402" s="222" t="s">
        <v>140</v>
      </c>
      <c r="L402" s="71"/>
      <c r="M402" s="227" t="s">
        <v>21</v>
      </c>
      <c r="N402" s="228" t="s">
        <v>45</v>
      </c>
      <c r="O402" s="46"/>
      <c r="P402" s="229">
        <f>O402*H402</f>
        <v>0</v>
      </c>
      <c r="Q402" s="229">
        <v>0.00033</v>
      </c>
      <c r="R402" s="229">
        <f>Q402*H402</f>
        <v>0.0120582</v>
      </c>
      <c r="S402" s="229">
        <v>0</v>
      </c>
      <c r="T402" s="230">
        <f>S402*H402</f>
        <v>0</v>
      </c>
      <c r="AR402" s="23" t="s">
        <v>223</v>
      </c>
      <c r="AT402" s="23" t="s">
        <v>136</v>
      </c>
      <c r="AU402" s="23" t="s">
        <v>142</v>
      </c>
      <c r="AY402" s="23" t="s">
        <v>134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23" t="s">
        <v>142</v>
      </c>
      <c r="BK402" s="231">
        <f>ROUND(I402*H402,2)</f>
        <v>0</v>
      </c>
      <c r="BL402" s="23" t="s">
        <v>223</v>
      </c>
      <c r="BM402" s="23" t="s">
        <v>805</v>
      </c>
    </row>
    <row r="403" s="11" customFormat="1">
      <c r="B403" s="232"/>
      <c r="C403" s="233"/>
      <c r="D403" s="234" t="s">
        <v>144</v>
      </c>
      <c r="E403" s="235" t="s">
        <v>21</v>
      </c>
      <c r="F403" s="236" t="s">
        <v>806</v>
      </c>
      <c r="G403" s="233"/>
      <c r="H403" s="237">
        <v>36.539999999999999</v>
      </c>
      <c r="I403" s="238"/>
      <c r="J403" s="233"/>
      <c r="K403" s="233"/>
      <c r="L403" s="239"/>
      <c r="M403" s="275"/>
      <c r="N403" s="276"/>
      <c r="O403" s="276"/>
      <c r="P403" s="276"/>
      <c r="Q403" s="276"/>
      <c r="R403" s="276"/>
      <c r="S403" s="276"/>
      <c r="T403" s="277"/>
      <c r="AT403" s="243" t="s">
        <v>144</v>
      </c>
      <c r="AU403" s="243" t="s">
        <v>142</v>
      </c>
      <c r="AV403" s="11" t="s">
        <v>142</v>
      </c>
      <c r="AW403" s="11" t="s">
        <v>36</v>
      </c>
      <c r="AX403" s="11" t="s">
        <v>81</v>
      </c>
      <c r="AY403" s="243" t="s">
        <v>134</v>
      </c>
    </row>
    <row r="404" s="1" customFormat="1" ht="6.96" customHeight="1">
      <c r="B404" s="66"/>
      <c r="C404" s="67"/>
      <c r="D404" s="67"/>
      <c r="E404" s="67"/>
      <c r="F404" s="67"/>
      <c r="G404" s="67"/>
      <c r="H404" s="67"/>
      <c r="I404" s="165"/>
      <c r="J404" s="67"/>
      <c r="K404" s="67"/>
      <c r="L404" s="71"/>
    </row>
  </sheetData>
  <sheetProtection sheet="1" autoFilter="0" formatColumns="0" formatRows="0" objects="1" scenarios="1" spinCount="100000" saltValue="XulY/dsF7wgqv62DVy/caYiEcwMVNKi+Ydg0huW8YN7Kw3VUCB5oCpq1404j2XrCZZi5RSIr+YaJc1fX9MhyeQ==" hashValue="2vUX3lWqyMq/CQqqZMr7jdNeamlMnmSvLokUMOSe8V5yZpid4utj02okmD4J2xelXuvv5lqPWdr2G9oU2juLsw==" algorithmName="SHA-512" password="CC35"/>
  <autoFilter ref="C94:K403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197, 207, 215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807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ROUND(SUM(BE82:BE95), 2)</f>
        <v>0</v>
      </c>
      <c r="G30" s="46"/>
      <c r="H30" s="46"/>
      <c r="I30" s="157">
        <v>0.20999999999999999</v>
      </c>
      <c r="J30" s="156">
        <f>ROUND(ROUND((SUM(BE82:BE95)),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ROUND(SUM(BF82:BF95), 2)</f>
        <v>0</v>
      </c>
      <c r="G31" s="46"/>
      <c r="H31" s="46"/>
      <c r="I31" s="157">
        <v>0.14999999999999999</v>
      </c>
      <c r="J31" s="156">
        <f>ROUND(ROUND((SUM(BF82:BF95)),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ROUND(SUM(BG82:BG95),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ROUND(SUM(BH82:BH95),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ROUND(SUM(BI82:BI95),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197, 207, 215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02 -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808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809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810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811</v>
      </c>
      <c r="E60" s="186"/>
      <c r="F60" s="186"/>
      <c r="G60" s="186"/>
      <c r="H60" s="186"/>
      <c r="I60" s="187"/>
      <c r="J60" s="188">
        <f>J90</f>
        <v>0</v>
      </c>
      <c r="K60" s="189"/>
    </row>
    <row r="61" s="8" customFormat="1" ht="19.92" customHeight="1">
      <c r="B61" s="183"/>
      <c r="C61" s="184"/>
      <c r="D61" s="185" t="s">
        <v>812</v>
      </c>
      <c r="E61" s="186"/>
      <c r="F61" s="186"/>
      <c r="G61" s="186"/>
      <c r="H61" s="186"/>
      <c r="I61" s="187"/>
      <c r="J61" s="188">
        <f>J92</f>
        <v>0</v>
      </c>
      <c r="K61" s="189"/>
    </row>
    <row r="62" s="8" customFormat="1" ht="19.92" customHeight="1">
      <c r="B62" s="183"/>
      <c r="C62" s="184"/>
      <c r="D62" s="185" t="s">
        <v>813</v>
      </c>
      <c r="E62" s="186"/>
      <c r="F62" s="186"/>
      <c r="G62" s="186"/>
      <c r="H62" s="186"/>
      <c r="I62" s="187"/>
      <c r="J62" s="188">
        <f>J94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Zateplení domů a oprava střech na ul. Jateční v Bohumíně - I., č. p. 197, 207, 215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92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02 -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Bohumín</v>
      </c>
      <c r="G76" s="73"/>
      <c r="H76" s="73"/>
      <c r="I76" s="193" t="s">
        <v>25</v>
      </c>
      <c r="J76" s="84" t="str">
        <f>IF(J12="","",J12)</f>
        <v>14. 12. 2018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Bohumín</v>
      </c>
      <c r="G78" s="73"/>
      <c r="H78" s="73"/>
      <c r="I78" s="193" t="s">
        <v>33</v>
      </c>
      <c r="J78" s="192" t="str">
        <f>E21</f>
        <v>BENUTA PRO s.r.o.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119</v>
      </c>
      <c r="D81" s="196" t="s">
        <v>58</v>
      </c>
      <c r="E81" s="196" t="s">
        <v>54</v>
      </c>
      <c r="F81" s="196" t="s">
        <v>120</v>
      </c>
      <c r="G81" s="196" t="s">
        <v>121</v>
      </c>
      <c r="H81" s="196" t="s">
        <v>122</v>
      </c>
      <c r="I81" s="197" t="s">
        <v>123</v>
      </c>
      <c r="J81" s="196" t="s">
        <v>96</v>
      </c>
      <c r="K81" s="198" t="s">
        <v>124</v>
      </c>
      <c r="L81" s="199"/>
      <c r="M81" s="101" t="s">
        <v>125</v>
      </c>
      <c r="N81" s="102" t="s">
        <v>43</v>
      </c>
      <c r="O81" s="102" t="s">
        <v>126</v>
      </c>
      <c r="P81" s="102" t="s">
        <v>127</v>
      </c>
      <c r="Q81" s="102" t="s">
        <v>128</v>
      </c>
      <c r="R81" s="102" t="s">
        <v>129</v>
      </c>
      <c r="S81" s="102" t="s">
        <v>130</v>
      </c>
      <c r="T81" s="103" t="s">
        <v>131</v>
      </c>
    </row>
    <row r="82" s="1" customFormat="1" ht="29.28" customHeight="1">
      <c r="B82" s="45"/>
      <c r="C82" s="107" t="s">
        <v>97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72</v>
      </c>
      <c r="AU82" s="23" t="s">
        <v>98</v>
      </c>
      <c r="BK82" s="203">
        <f>BK83</f>
        <v>0</v>
      </c>
    </row>
    <row r="83" s="10" customFormat="1" ht="37.44" customHeight="1">
      <c r="B83" s="204"/>
      <c r="C83" s="205"/>
      <c r="D83" s="206" t="s">
        <v>72</v>
      </c>
      <c r="E83" s="207" t="s">
        <v>84</v>
      </c>
      <c r="F83" s="207" t="s">
        <v>814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P84+P86+P90+P92+P94</f>
        <v>0</v>
      </c>
      <c r="Q83" s="212"/>
      <c r="R83" s="213">
        <f>R84+R86+R90+R92+R94</f>
        <v>0</v>
      </c>
      <c r="S83" s="212"/>
      <c r="T83" s="214">
        <f>T84+T86+T90+T92+T94</f>
        <v>0</v>
      </c>
      <c r="AR83" s="215" t="s">
        <v>158</v>
      </c>
      <c r="AT83" s="216" t="s">
        <v>72</v>
      </c>
      <c r="AU83" s="216" t="s">
        <v>73</v>
      </c>
      <c r="AY83" s="215" t="s">
        <v>134</v>
      </c>
      <c r="BK83" s="217">
        <f>BK84+BK86+BK90+BK92+BK94</f>
        <v>0</v>
      </c>
    </row>
    <row r="84" s="10" customFormat="1" ht="19.92" customHeight="1">
      <c r="B84" s="204"/>
      <c r="C84" s="205"/>
      <c r="D84" s="206" t="s">
        <v>72</v>
      </c>
      <c r="E84" s="218" t="s">
        <v>815</v>
      </c>
      <c r="F84" s="218" t="s">
        <v>816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158</v>
      </c>
      <c r="AT84" s="216" t="s">
        <v>72</v>
      </c>
      <c r="AU84" s="216" t="s">
        <v>81</v>
      </c>
      <c r="AY84" s="215" t="s">
        <v>134</v>
      </c>
      <c r="BK84" s="217">
        <f>BK85</f>
        <v>0</v>
      </c>
    </row>
    <row r="85" s="1" customFormat="1" ht="14.4" customHeight="1">
      <c r="B85" s="45"/>
      <c r="C85" s="220" t="s">
        <v>81</v>
      </c>
      <c r="D85" s="220" t="s">
        <v>136</v>
      </c>
      <c r="E85" s="221" t="s">
        <v>817</v>
      </c>
      <c r="F85" s="222" t="s">
        <v>818</v>
      </c>
      <c r="G85" s="223" t="s">
        <v>819</v>
      </c>
      <c r="H85" s="224">
        <v>1</v>
      </c>
      <c r="I85" s="225"/>
      <c r="J85" s="226">
        <f>ROUND(I85*H85,2)</f>
        <v>0</v>
      </c>
      <c r="K85" s="222" t="s">
        <v>140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820</v>
      </c>
      <c r="AT85" s="23" t="s">
        <v>136</v>
      </c>
      <c r="AU85" s="23" t="s">
        <v>142</v>
      </c>
      <c r="AY85" s="23" t="s">
        <v>134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142</v>
      </c>
      <c r="BK85" s="231">
        <f>ROUND(I85*H85,2)</f>
        <v>0</v>
      </c>
      <c r="BL85" s="23" t="s">
        <v>820</v>
      </c>
      <c r="BM85" s="23" t="s">
        <v>821</v>
      </c>
    </row>
    <row r="86" s="10" customFormat="1" ht="29.88" customHeight="1">
      <c r="B86" s="204"/>
      <c r="C86" s="205"/>
      <c r="D86" s="206" t="s">
        <v>72</v>
      </c>
      <c r="E86" s="218" t="s">
        <v>822</v>
      </c>
      <c r="F86" s="218" t="s">
        <v>823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SUM(P87:P89)</f>
        <v>0</v>
      </c>
      <c r="Q86" s="212"/>
      <c r="R86" s="213">
        <f>SUM(R87:R89)</f>
        <v>0</v>
      </c>
      <c r="S86" s="212"/>
      <c r="T86" s="214">
        <f>SUM(T87:T89)</f>
        <v>0</v>
      </c>
      <c r="AR86" s="215" t="s">
        <v>158</v>
      </c>
      <c r="AT86" s="216" t="s">
        <v>72</v>
      </c>
      <c r="AU86" s="216" t="s">
        <v>81</v>
      </c>
      <c r="AY86" s="215" t="s">
        <v>134</v>
      </c>
      <c r="BK86" s="217">
        <f>SUM(BK87:BK89)</f>
        <v>0</v>
      </c>
    </row>
    <row r="87" s="1" customFormat="1" ht="14.4" customHeight="1">
      <c r="B87" s="45"/>
      <c r="C87" s="220" t="s">
        <v>142</v>
      </c>
      <c r="D87" s="220" t="s">
        <v>136</v>
      </c>
      <c r="E87" s="221" t="s">
        <v>824</v>
      </c>
      <c r="F87" s="222" t="s">
        <v>823</v>
      </c>
      <c r="G87" s="223" t="s">
        <v>819</v>
      </c>
      <c r="H87" s="224">
        <v>1</v>
      </c>
      <c r="I87" s="225"/>
      <c r="J87" s="226">
        <f>ROUND(I87*H87,2)</f>
        <v>0</v>
      </c>
      <c r="K87" s="222" t="s">
        <v>140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820</v>
      </c>
      <c r="AT87" s="23" t="s">
        <v>136</v>
      </c>
      <c r="AU87" s="23" t="s">
        <v>142</v>
      </c>
      <c r="AY87" s="23" t="s">
        <v>134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142</v>
      </c>
      <c r="BK87" s="231">
        <f>ROUND(I87*H87,2)</f>
        <v>0</v>
      </c>
      <c r="BL87" s="23" t="s">
        <v>820</v>
      </c>
      <c r="BM87" s="23" t="s">
        <v>825</v>
      </c>
    </row>
    <row r="88" s="1" customFormat="1" ht="14.4" customHeight="1">
      <c r="B88" s="45"/>
      <c r="C88" s="220" t="s">
        <v>151</v>
      </c>
      <c r="D88" s="220" t="s">
        <v>136</v>
      </c>
      <c r="E88" s="221" t="s">
        <v>826</v>
      </c>
      <c r="F88" s="222" t="s">
        <v>827</v>
      </c>
      <c r="G88" s="223" t="s">
        <v>819</v>
      </c>
      <c r="H88" s="224">
        <v>1</v>
      </c>
      <c r="I88" s="225"/>
      <c r="J88" s="226">
        <f>ROUND(I88*H88,2)</f>
        <v>0</v>
      </c>
      <c r="K88" s="222" t="s">
        <v>140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820</v>
      </c>
      <c r="AT88" s="23" t="s">
        <v>136</v>
      </c>
      <c r="AU88" s="23" t="s">
        <v>142</v>
      </c>
      <c r="AY88" s="23" t="s">
        <v>134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142</v>
      </c>
      <c r="BK88" s="231">
        <f>ROUND(I88*H88,2)</f>
        <v>0</v>
      </c>
      <c r="BL88" s="23" t="s">
        <v>820</v>
      </c>
      <c r="BM88" s="23" t="s">
        <v>828</v>
      </c>
    </row>
    <row r="89" s="1" customFormat="1" ht="14.4" customHeight="1">
      <c r="B89" s="45"/>
      <c r="C89" s="220" t="s">
        <v>141</v>
      </c>
      <c r="D89" s="220" t="s">
        <v>136</v>
      </c>
      <c r="E89" s="221" t="s">
        <v>829</v>
      </c>
      <c r="F89" s="222" t="s">
        <v>830</v>
      </c>
      <c r="G89" s="223" t="s">
        <v>819</v>
      </c>
      <c r="H89" s="224">
        <v>1</v>
      </c>
      <c r="I89" s="225"/>
      <c r="J89" s="226">
        <f>ROUND(I89*H89,2)</f>
        <v>0</v>
      </c>
      <c r="K89" s="222" t="s">
        <v>140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820</v>
      </c>
      <c r="AT89" s="23" t="s">
        <v>136</v>
      </c>
      <c r="AU89" s="23" t="s">
        <v>142</v>
      </c>
      <c r="AY89" s="23" t="s">
        <v>134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142</v>
      </c>
      <c r="BK89" s="231">
        <f>ROUND(I89*H89,2)</f>
        <v>0</v>
      </c>
      <c r="BL89" s="23" t="s">
        <v>820</v>
      </c>
      <c r="BM89" s="23" t="s">
        <v>831</v>
      </c>
    </row>
    <row r="90" s="10" customFormat="1" ht="29.88" customHeight="1">
      <c r="B90" s="204"/>
      <c r="C90" s="205"/>
      <c r="D90" s="206" t="s">
        <v>72</v>
      </c>
      <c r="E90" s="218" t="s">
        <v>832</v>
      </c>
      <c r="F90" s="218" t="s">
        <v>833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158</v>
      </c>
      <c r="AT90" s="216" t="s">
        <v>72</v>
      </c>
      <c r="AU90" s="216" t="s">
        <v>81</v>
      </c>
      <c r="AY90" s="215" t="s">
        <v>134</v>
      </c>
      <c r="BK90" s="217">
        <f>BK91</f>
        <v>0</v>
      </c>
    </row>
    <row r="91" s="1" customFormat="1" ht="14.4" customHeight="1">
      <c r="B91" s="45"/>
      <c r="C91" s="220" t="s">
        <v>158</v>
      </c>
      <c r="D91" s="220" t="s">
        <v>136</v>
      </c>
      <c r="E91" s="221" t="s">
        <v>834</v>
      </c>
      <c r="F91" s="222" t="s">
        <v>833</v>
      </c>
      <c r="G91" s="223" t="s">
        <v>819</v>
      </c>
      <c r="H91" s="224">
        <v>1</v>
      </c>
      <c r="I91" s="225"/>
      <c r="J91" s="226">
        <f>ROUND(I91*H91,2)</f>
        <v>0</v>
      </c>
      <c r="K91" s="222" t="s">
        <v>140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820</v>
      </c>
      <c r="AT91" s="23" t="s">
        <v>136</v>
      </c>
      <c r="AU91" s="23" t="s">
        <v>142</v>
      </c>
      <c r="AY91" s="23" t="s">
        <v>134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142</v>
      </c>
      <c r="BK91" s="231">
        <f>ROUND(I91*H91,2)</f>
        <v>0</v>
      </c>
      <c r="BL91" s="23" t="s">
        <v>820</v>
      </c>
      <c r="BM91" s="23" t="s">
        <v>835</v>
      </c>
    </row>
    <row r="92" s="10" customFormat="1" ht="29.88" customHeight="1">
      <c r="B92" s="204"/>
      <c r="C92" s="205"/>
      <c r="D92" s="206" t="s">
        <v>72</v>
      </c>
      <c r="E92" s="218" t="s">
        <v>836</v>
      </c>
      <c r="F92" s="218" t="s">
        <v>837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158</v>
      </c>
      <c r="AT92" s="216" t="s">
        <v>72</v>
      </c>
      <c r="AU92" s="216" t="s">
        <v>81</v>
      </c>
      <c r="AY92" s="215" t="s">
        <v>134</v>
      </c>
      <c r="BK92" s="217">
        <f>BK93</f>
        <v>0</v>
      </c>
    </row>
    <row r="93" s="1" customFormat="1" ht="14.4" customHeight="1">
      <c r="B93" s="45"/>
      <c r="C93" s="220" t="s">
        <v>163</v>
      </c>
      <c r="D93" s="220" t="s">
        <v>136</v>
      </c>
      <c r="E93" s="221" t="s">
        <v>838</v>
      </c>
      <c r="F93" s="222" t="s">
        <v>839</v>
      </c>
      <c r="G93" s="223" t="s">
        <v>819</v>
      </c>
      <c r="H93" s="224">
        <v>1</v>
      </c>
      <c r="I93" s="225"/>
      <c r="J93" s="226">
        <f>ROUND(I93*H93,2)</f>
        <v>0</v>
      </c>
      <c r="K93" s="222" t="s">
        <v>140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820</v>
      </c>
      <c r="AT93" s="23" t="s">
        <v>136</v>
      </c>
      <c r="AU93" s="23" t="s">
        <v>142</v>
      </c>
      <c r="AY93" s="23" t="s">
        <v>134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142</v>
      </c>
      <c r="BK93" s="231">
        <f>ROUND(I93*H93,2)</f>
        <v>0</v>
      </c>
      <c r="BL93" s="23" t="s">
        <v>820</v>
      </c>
      <c r="BM93" s="23" t="s">
        <v>840</v>
      </c>
    </row>
    <row r="94" s="10" customFormat="1" ht="29.88" customHeight="1">
      <c r="B94" s="204"/>
      <c r="C94" s="205"/>
      <c r="D94" s="206" t="s">
        <v>72</v>
      </c>
      <c r="E94" s="218" t="s">
        <v>841</v>
      </c>
      <c r="F94" s="218" t="s">
        <v>842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P95</f>
        <v>0</v>
      </c>
      <c r="Q94" s="212"/>
      <c r="R94" s="213">
        <f>R95</f>
        <v>0</v>
      </c>
      <c r="S94" s="212"/>
      <c r="T94" s="214">
        <f>T95</f>
        <v>0</v>
      </c>
      <c r="AR94" s="215" t="s">
        <v>158</v>
      </c>
      <c r="AT94" s="216" t="s">
        <v>72</v>
      </c>
      <c r="AU94" s="216" t="s">
        <v>81</v>
      </c>
      <c r="AY94" s="215" t="s">
        <v>134</v>
      </c>
      <c r="BK94" s="217">
        <f>BK95</f>
        <v>0</v>
      </c>
    </row>
    <row r="95" s="1" customFormat="1" ht="34.2" customHeight="1">
      <c r="B95" s="45"/>
      <c r="C95" s="220" t="s">
        <v>167</v>
      </c>
      <c r="D95" s="220" t="s">
        <v>136</v>
      </c>
      <c r="E95" s="221" t="s">
        <v>843</v>
      </c>
      <c r="F95" s="222" t="s">
        <v>844</v>
      </c>
      <c r="G95" s="223" t="s">
        <v>819</v>
      </c>
      <c r="H95" s="224">
        <v>1</v>
      </c>
      <c r="I95" s="225"/>
      <c r="J95" s="226">
        <f>ROUND(I95*H95,2)</f>
        <v>0</v>
      </c>
      <c r="K95" s="222" t="s">
        <v>140</v>
      </c>
      <c r="L95" s="71"/>
      <c r="M95" s="227" t="s">
        <v>21</v>
      </c>
      <c r="N95" s="278" t="s">
        <v>45</v>
      </c>
      <c r="O95" s="279"/>
      <c r="P95" s="280">
        <f>O95*H95</f>
        <v>0</v>
      </c>
      <c r="Q95" s="280">
        <v>0</v>
      </c>
      <c r="R95" s="280">
        <f>Q95*H95</f>
        <v>0</v>
      </c>
      <c r="S95" s="280">
        <v>0</v>
      </c>
      <c r="T95" s="281">
        <f>S95*H95</f>
        <v>0</v>
      </c>
      <c r="AR95" s="23" t="s">
        <v>820</v>
      </c>
      <c r="AT95" s="23" t="s">
        <v>136</v>
      </c>
      <c r="AU95" s="23" t="s">
        <v>142</v>
      </c>
      <c r="AY95" s="23" t="s">
        <v>134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142</v>
      </c>
      <c r="BK95" s="231">
        <f>ROUND(I95*H95,2)</f>
        <v>0</v>
      </c>
      <c r="BL95" s="23" t="s">
        <v>820</v>
      </c>
      <c r="BM95" s="23" t="s">
        <v>845</v>
      </c>
    </row>
    <row r="96" s="1" customFormat="1" ht="6.96" customHeight="1">
      <c r="B96" s="66"/>
      <c r="C96" s="67"/>
      <c r="D96" s="67"/>
      <c r="E96" s="67"/>
      <c r="F96" s="67"/>
      <c r="G96" s="67"/>
      <c r="H96" s="67"/>
      <c r="I96" s="165"/>
      <c r="J96" s="67"/>
      <c r="K96" s="67"/>
      <c r="L96" s="71"/>
    </row>
  </sheetData>
  <sheetProtection sheet="1" autoFilter="0" formatColumns="0" formatRows="0" objects="1" scenarios="1" spinCount="100000" saltValue="ScueQ2axDccL9RIE90QLu29+pxkdC8SuR308S3j4ljy3UFrssoEu9pKJsQagKztqAVStlE5dxQdyl5CNHe4RnQ==" hashValue="QOoZ/+04M58ItQFee/M9LQ8yGsro6BDOhYywiqW6yffV1uLOK2qg8sDDIeGEsxgyB7JQtXdzsc+Ch3l8NYswVA==" algorithmName="SHA-512" password="CC35"/>
  <autoFilter ref="C81:K9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2" customWidth="1"/>
    <col min="2" max="2" width="1.664063" style="282" customWidth="1"/>
    <col min="3" max="4" width="5" style="282" customWidth="1"/>
    <col min="5" max="5" width="11.71" style="282" customWidth="1"/>
    <col min="6" max="6" width="9.14" style="282" customWidth="1"/>
    <col min="7" max="7" width="5" style="282" customWidth="1"/>
    <col min="8" max="8" width="77.86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846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847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848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849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850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851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852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853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854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855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80</v>
      </c>
      <c r="F16" s="293" t="s">
        <v>856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857</v>
      </c>
      <c r="F17" s="293" t="s">
        <v>858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859</v>
      </c>
      <c r="F18" s="293" t="s">
        <v>860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861</v>
      </c>
      <c r="F19" s="293" t="s">
        <v>862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863</v>
      </c>
      <c r="F20" s="293" t="s">
        <v>864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865</v>
      </c>
      <c r="F21" s="293" t="s">
        <v>866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867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868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869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870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871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872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873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874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875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119</v>
      </c>
      <c r="F34" s="293"/>
      <c r="G34" s="293" t="s">
        <v>876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877</v>
      </c>
      <c r="F35" s="293"/>
      <c r="G35" s="293" t="s">
        <v>878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54</v>
      </c>
      <c r="F36" s="293"/>
      <c r="G36" s="293" t="s">
        <v>879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120</v>
      </c>
      <c r="F37" s="293"/>
      <c r="G37" s="293" t="s">
        <v>880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121</v>
      </c>
      <c r="F38" s="293"/>
      <c r="G38" s="293" t="s">
        <v>881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122</v>
      </c>
      <c r="F39" s="293"/>
      <c r="G39" s="293" t="s">
        <v>882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883</v>
      </c>
      <c r="F40" s="293"/>
      <c r="G40" s="293" t="s">
        <v>884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885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886</v>
      </c>
      <c r="F42" s="293"/>
      <c r="G42" s="293" t="s">
        <v>887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124</v>
      </c>
      <c r="F43" s="293"/>
      <c r="G43" s="293" t="s">
        <v>888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889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890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891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892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893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894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895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896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897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898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899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900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901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902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903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904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905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906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907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908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909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90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910</v>
      </c>
      <c r="D74" s="311"/>
      <c r="E74" s="311"/>
      <c r="F74" s="311" t="s">
        <v>911</v>
      </c>
      <c r="G74" s="312"/>
      <c r="H74" s="311" t="s">
        <v>120</v>
      </c>
      <c r="I74" s="311" t="s">
        <v>58</v>
      </c>
      <c r="J74" s="311" t="s">
        <v>912</v>
      </c>
      <c r="K74" s="310"/>
    </row>
    <row r="75" ht="17.25" customHeight="1">
      <c r="B75" s="308"/>
      <c r="C75" s="313" t="s">
        <v>913</v>
      </c>
      <c r="D75" s="313"/>
      <c r="E75" s="313"/>
      <c r="F75" s="314" t="s">
        <v>914</v>
      </c>
      <c r="G75" s="315"/>
      <c r="H75" s="313"/>
      <c r="I75" s="313"/>
      <c r="J75" s="313" t="s">
        <v>915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54</v>
      </c>
      <c r="D77" s="316"/>
      <c r="E77" s="316"/>
      <c r="F77" s="318" t="s">
        <v>916</v>
      </c>
      <c r="G77" s="317"/>
      <c r="H77" s="297" t="s">
        <v>917</v>
      </c>
      <c r="I77" s="297" t="s">
        <v>918</v>
      </c>
      <c r="J77" s="297">
        <v>20</v>
      </c>
      <c r="K77" s="310"/>
    </row>
    <row r="78" ht="15" customHeight="1">
      <c r="B78" s="308"/>
      <c r="C78" s="297" t="s">
        <v>919</v>
      </c>
      <c r="D78" s="297"/>
      <c r="E78" s="297"/>
      <c r="F78" s="318" t="s">
        <v>916</v>
      </c>
      <c r="G78" s="317"/>
      <c r="H78" s="297" t="s">
        <v>920</v>
      </c>
      <c r="I78" s="297" t="s">
        <v>918</v>
      </c>
      <c r="J78" s="297">
        <v>120</v>
      </c>
      <c r="K78" s="310"/>
    </row>
    <row r="79" ht="15" customHeight="1">
      <c r="B79" s="319"/>
      <c r="C79" s="297" t="s">
        <v>921</v>
      </c>
      <c r="D79" s="297"/>
      <c r="E79" s="297"/>
      <c r="F79" s="318" t="s">
        <v>922</v>
      </c>
      <c r="G79" s="317"/>
      <c r="H79" s="297" t="s">
        <v>923</v>
      </c>
      <c r="I79" s="297" t="s">
        <v>918</v>
      </c>
      <c r="J79" s="297">
        <v>50</v>
      </c>
      <c r="K79" s="310"/>
    </row>
    <row r="80" ht="15" customHeight="1">
      <c r="B80" s="319"/>
      <c r="C80" s="297" t="s">
        <v>924</v>
      </c>
      <c r="D80" s="297"/>
      <c r="E80" s="297"/>
      <c r="F80" s="318" t="s">
        <v>916</v>
      </c>
      <c r="G80" s="317"/>
      <c r="H80" s="297" t="s">
        <v>925</v>
      </c>
      <c r="I80" s="297" t="s">
        <v>926</v>
      </c>
      <c r="J80" s="297"/>
      <c r="K80" s="310"/>
    </row>
    <row r="81" ht="15" customHeight="1">
      <c r="B81" s="319"/>
      <c r="C81" s="320" t="s">
        <v>927</v>
      </c>
      <c r="D81" s="320"/>
      <c r="E81" s="320"/>
      <c r="F81" s="321" t="s">
        <v>922</v>
      </c>
      <c r="G81" s="320"/>
      <c r="H81" s="320" t="s">
        <v>928</v>
      </c>
      <c r="I81" s="320" t="s">
        <v>918</v>
      </c>
      <c r="J81" s="320">
        <v>15</v>
      </c>
      <c r="K81" s="310"/>
    </row>
    <row r="82" ht="15" customHeight="1">
      <c r="B82" s="319"/>
      <c r="C82" s="320" t="s">
        <v>929</v>
      </c>
      <c r="D82" s="320"/>
      <c r="E82" s="320"/>
      <c r="F82" s="321" t="s">
        <v>922</v>
      </c>
      <c r="G82" s="320"/>
      <c r="H82" s="320" t="s">
        <v>930</v>
      </c>
      <c r="I82" s="320" t="s">
        <v>918</v>
      </c>
      <c r="J82" s="320">
        <v>15</v>
      </c>
      <c r="K82" s="310"/>
    </row>
    <row r="83" ht="15" customHeight="1">
      <c r="B83" s="319"/>
      <c r="C83" s="320" t="s">
        <v>931</v>
      </c>
      <c r="D83" s="320"/>
      <c r="E83" s="320"/>
      <c r="F83" s="321" t="s">
        <v>922</v>
      </c>
      <c r="G83" s="320"/>
      <c r="H83" s="320" t="s">
        <v>932</v>
      </c>
      <c r="I83" s="320" t="s">
        <v>918</v>
      </c>
      <c r="J83" s="320">
        <v>20</v>
      </c>
      <c r="K83" s="310"/>
    </row>
    <row r="84" ht="15" customHeight="1">
      <c r="B84" s="319"/>
      <c r="C84" s="320" t="s">
        <v>933</v>
      </c>
      <c r="D84" s="320"/>
      <c r="E84" s="320"/>
      <c r="F84" s="321" t="s">
        <v>922</v>
      </c>
      <c r="G84" s="320"/>
      <c r="H84" s="320" t="s">
        <v>934</v>
      </c>
      <c r="I84" s="320" t="s">
        <v>918</v>
      </c>
      <c r="J84" s="320">
        <v>20</v>
      </c>
      <c r="K84" s="310"/>
    </row>
    <row r="85" ht="15" customHeight="1">
      <c r="B85" s="319"/>
      <c r="C85" s="297" t="s">
        <v>935</v>
      </c>
      <c r="D85" s="297"/>
      <c r="E85" s="297"/>
      <c r="F85" s="318" t="s">
        <v>922</v>
      </c>
      <c r="G85" s="317"/>
      <c r="H85" s="297" t="s">
        <v>936</v>
      </c>
      <c r="I85" s="297" t="s">
        <v>918</v>
      </c>
      <c r="J85" s="297">
        <v>50</v>
      </c>
      <c r="K85" s="310"/>
    </row>
    <row r="86" ht="15" customHeight="1">
      <c r="B86" s="319"/>
      <c r="C86" s="297" t="s">
        <v>937</v>
      </c>
      <c r="D86" s="297"/>
      <c r="E86" s="297"/>
      <c r="F86" s="318" t="s">
        <v>922</v>
      </c>
      <c r="G86" s="317"/>
      <c r="H86" s="297" t="s">
        <v>938</v>
      </c>
      <c r="I86" s="297" t="s">
        <v>918</v>
      </c>
      <c r="J86" s="297">
        <v>20</v>
      </c>
      <c r="K86" s="310"/>
    </row>
    <row r="87" ht="15" customHeight="1">
      <c r="B87" s="319"/>
      <c r="C87" s="297" t="s">
        <v>939</v>
      </c>
      <c r="D87" s="297"/>
      <c r="E87" s="297"/>
      <c r="F87" s="318" t="s">
        <v>922</v>
      </c>
      <c r="G87" s="317"/>
      <c r="H87" s="297" t="s">
        <v>940</v>
      </c>
      <c r="I87" s="297" t="s">
        <v>918</v>
      </c>
      <c r="J87" s="297">
        <v>20</v>
      </c>
      <c r="K87" s="310"/>
    </row>
    <row r="88" ht="15" customHeight="1">
      <c r="B88" s="319"/>
      <c r="C88" s="297" t="s">
        <v>941</v>
      </c>
      <c r="D88" s="297"/>
      <c r="E88" s="297"/>
      <c r="F88" s="318" t="s">
        <v>922</v>
      </c>
      <c r="G88" s="317"/>
      <c r="H88" s="297" t="s">
        <v>942</v>
      </c>
      <c r="I88" s="297" t="s">
        <v>918</v>
      </c>
      <c r="J88" s="297">
        <v>50</v>
      </c>
      <c r="K88" s="310"/>
    </row>
    <row r="89" ht="15" customHeight="1">
      <c r="B89" s="319"/>
      <c r="C89" s="297" t="s">
        <v>943</v>
      </c>
      <c r="D89" s="297"/>
      <c r="E89" s="297"/>
      <c r="F89" s="318" t="s">
        <v>922</v>
      </c>
      <c r="G89" s="317"/>
      <c r="H89" s="297" t="s">
        <v>943</v>
      </c>
      <c r="I89" s="297" t="s">
        <v>918</v>
      </c>
      <c r="J89" s="297">
        <v>50</v>
      </c>
      <c r="K89" s="310"/>
    </row>
    <row r="90" ht="15" customHeight="1">
      <c r="B90" s="319"/>
      <c r="C90" s="297" t="s">
        <v>125</v>
      </c>
      <c r="D90" s="297"/>
      <c r="E90" s="297"/>
      <c r="F90" s="318" t="s">
        <v>922</v>
      </c>
      <c r="G90" s="317"/>
      <c r="H90" s="297" t="s">
        <v>944</v>
      </c>
      <c r="I90" s="297" t="s">
        <v>918</v>
      </c>
      <c r="J90" s="297">
        <v>255</v>
      </c>
      <c r="K90" s="310"/>
    </row>
    <row r="91" ht="15" customHeight="1">
      <c r="B91" s="319"/>
      <c r="C91" s="297" t="s">
        <v>945</v>
      </c>
      <c r="D91" s="297"/>
      <c r="E91" s="297"/>
      <c r="F91" s="318" t="s">
        <v>916</v>
      </c>
      <c r="G91" s="317"/>
      <c r="H91" s="297" t="s">
        <v>946</v>
      </c>
      <c r="I91" s="297" t="s">
        <v>947</v>
      </c>
      <c r="J91" s="297"/>
      <c r="K91" s="310"/>
    </row>
    <row r="92" ht="15" customHeight="1">
      <c r="B92" s="319"/>
      <c r="C92" s="297" t="s">
        <v>948</v>
      </c>
      <c r="D92" s="297"/>
      <c r="E92" s="297"/>
      <c r="F92" s="318" t="s">
        <v>916</v>
      </c>
      <c r="G92" s="317"/>
      <c r="H92" s="297" t="s">
        <v>949</v>
      </c>
      <c r="I92" s="297" t="s">
        <v>950</v>
      </c>
      <c r="J92" s="297"/>
      <c r="K92" s="310"/>
    </row>
    <row r="93" ht="15" customHeight="1">
      <c r="B93" s="319"/>
      <c r="C93" s="297" t="s">
        <v>951</v>
      </c>
      <c r="D93" s="297"/>
      <c r="E93" s="297"/>
      <c r="F93" s="318" t="s">
        <v>916</v>
      </c>
      <c r="G93" s="317"/>
      <c r="H93" s="297" t="s">
        <v>951</v>
      </c>
      <c r="I93" s="297" t="s">
        <v>950</v>
      </c>
      <c r="J93" s="297"/>
      <c r="K93" s="310"/>
    </row>
    <row r="94" ht="15" customHeight="1">
      <c r="B94" s="319"/>
      <c r="C94" s="297" t="s">
        <v>39</v>
      </c>
      <c r="D94" s="297"/>
      <c r="E94" s="297"/>
      <c r="F94" s="318" t="s">
        <v>916</v>
      </c>
      <c r="G94" s="317"/>
      <c r="H94" s="297" t="s">
        <v>952</v>
      </c>
      <c r="I94" s="297" t="s">
        <v>950</v>
      </c>
      <c r="J94" s="297"/>
      <c r="K94" s="310"/>
    </row>
    <row r="95" ht="15" customHeight="1">
      <c r="B95" s="319"/>
      <c r="C95" s="297" t="s">
        <v>49</v>
      </c>
      <c r="D95" s="297"/>
      <c r="E95" s="297"/>
      <c r="F95" s="318" t="s">
        <v>916</v>
      </c>
      <c r="G95" s="317"/>
      <c r="H95" s="297" t="s">
        <v>953</v>
      </c>
      <c r="I95" s="297" t="s">
        <v>950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954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910</v>
      </c>
      <c r="D101" s="311"/>
      <c r="E101" s="311"/>
      <c r="F101" s="311" t="s">
        <v>911</v>
      </c>
      <c r="G101" s="312"/>
      <c r="H101" s="311" t="s">
        <v>120</v>
      </c>
      <c r="I101" s="311" t="s">
        <v>58</v>
      </c>
      <c r="J101" s="311" t="s">
        <v>912</v>
      </c>
      <c r="K101" s="310"/>
    </row>
    <row r="102" ht="17.25" customHeight="1">
      <c r="B102" s="308"/>
      <c r="C102" s="313" t="s">
        <v>913</v>
      </c>
      <c r="D102" s="313"/>
      <c r="E102" s="313"/>
      <c r="F102" s="314" t="s">
        <v>914</v>
      </c>
      <c r="G102" s="315"/>
      <c r="H102" s="313"/>
      <c r="I102" s="313"/>
      <c r="J102" s="313" t="s">
        <v>915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54</v>
      </c>
      <c r="D104" s="316"/>
      <c r="E104" s="316"/>
      <c r="F104" s="318" t="s">
        <v>916</v>
      </c>
      <c r="G104" s="327"/>
      <c r="H104" s="297" t="s">
        <v>955</v>
      </c>
      <c r="I104" s="297" t="s">
        <v>918</v>
      </c>
      <c r="J104" s="297">
        <v>20</v>
      </c>
      <c r="K104" s="310"/>
    </row>
    <row r="105" ht="15" customHeight="1">
      <c r="B105" s="308"/>
      <c r="C105" s="297" t="s">
        <v>919</v>
      </c>
      <c r="D105" s="297"/>
      <c r="E105" s="297"/>
      <c r="F105" s="318" t="s">
        <v>916</v>
      </c>
      <c r="G105" s="297"/>
      <c r="H105" s="297" t="s">
        <v>955</v>
      </c>
      <c r="I105" s="297" t="s">
        <v>918</v>
      </c>
      <c r="J105" s="297">
        <v>120</v>
      </c>
      <c r="K105" s="310"/>
    </row>
    <row r="106" ht="15" customHeight="1">
      <c r="B106" s="319"/>
      <c r="C106" s="297" t="s">
        <v>921</v>
      </c>
      <c r="D106" s="297"/>
      <c r="E106" s="297"/>
      <c r="F106" s="318" t="s">
        <v>922</v>
      </c>
      <c r="G106" s="297"/>
      <c r="H106" s="297" t="s">
        <v>955</v>
      </c>
      <c r="I106" s="297" t="s">
        <v>918</v>
      </c>
      <c r="J106" s="297">
        <v>50</v>
      </c>
      <c r="K106" s="310"/>
    </row>
    <row r="107" ht="15" customHeight="1">
      <c r="B107" s="319"/>
      <c r="C107" s="297" t="s">
        <v>924</v>
      </c>
      <c r="D107" s="297"/>
      <c r="E107" s="297"/>
      <c r="F107" s="318" t="s">
        <v>916</v>
      </c>
      <c r="G107" s="297"/>
      <c r="H107" s="297" t="s">
        <v>955</v>
      </c>
      <c r="I107" s="297" t="s">
        <v>926</v>
      </c>
      <c r="J107" s="297"/>
      <c r="K107" s="310"/>
    </row>
    <row r="108" ht="15" customHeight="1">
      <c r="B108" s="319"/>
      <c r="C108" s="297" t="s">
        <v>935</v>
      </c>
      <c r="D108" s="297"/>
      <c r="E108" s="297"/>
      <c r="F108" s="318" t="s">
        <v>922</v>
      </c>
      <c r="G108" s="297"/>
      <c r="H108" s="297" t="s">
        <v>955</v>
      </c>
      <c r="I108" s="297" t="s">
        <v>918</v>
      </c>
      <c r="J108" s="297">
        <v>50</v>
      </c>
      <c r="K108" s="310"/>
    </row>
    <row r="109" ht="15" customHeight="1">
      <c r="B109" s="319"/>
      <c r="C109" s="297" t="s">
        <v>943</v>
      </c>
      <c r="D109" s="297"/>
      <c r="E109" s="297"/>
      <c r="F109" s="318" t="s">
        <v>922</v>
      </c>
      <c r="G109" s="297"/>
      <c r="H109" s="297" t="s">
        <v>955</v>
      </c>
      <c r="I109" s="297" t="s">
        <v>918</v>
      </c>
      <c r="J109" s="297">
        <v>50</v>
      </c>
      <c r="K109" s="310"/>
    </row>
    <row r="110" ht="15" customHeight="1">
      <c r="B110" s="319"/>
      <c r="C110" s="297" t="s">
        <v>941</v>
      </c>
      <c r="D110" s="297"/>
      <c r="E110" s="297"/>
      <c r="F110" s="318" t="s">
        <v>922</v>
      </c>
      <c r="G110" s="297"/>
      <c r="H110" s="297" t="s">
        <v>955</v>
      </c>
      <c r="I110" s="297" t="s">
        <v>918</v>
      </c>
      <c r="J110" s="297">
        <v>50</v>
      </c>
      <c r="K110" s="310"/>
    </row>
    <row r="111" ht="15" customHeight="1">
      <c r="B111" s="319"/>
      <c r="C111" s="297" t="s">
        <v>54</v>
      </c>
      <c r="D111" s="297"/>
      <c r="E111" s="297"/>
      <c r="F111" s="318" t="s">
        <v>916</v>
      </c>
      <c r="G111" s="297"/>
      <c r="H111" s="297" t="s">
        <v>956</v>
      </c>
      <c r="I111" s="297" t="s">
        <v>918</v>
      </c>
      <c r="J111" s="297">
        <v>20</v>
      </c>
      <c r="K111" s="310"/>
    </row>
    <row r="112" ht="15" customHeight="1">
      <c r="B112" s="319"/>
      <c r="C112" s="297" t="s">
        <v>957</v>
      </c>
      <c r="D112" s="297"/>
      <c r="E112" s="297"/>
      <c r="F112" s="318" t="s">
        <v>916</v>
      </c>
      <c r="G112" s="297"/>
      <c r="H112" s="297" t="s">
        <v>958</v>
      </c>
      <c r="I112" s="297" t="s">
        <v>918</v>
      </c>
      <c r="J112" s="297">
        <v>120</v>
      </c>
      <c r="K112" s="310"/>
    </row>
    <row r="113" ht="15" customHeight="1">
      <c r="B113" s="319"/>
      <c r="C113" s="297" t="s">
        <v>39</v>
      </c>
      <c r="D113" s="297"/>
      <c r="E113" s="297"/>
      <c r="F113" s="318" t="s">
        <v>916</v>
      </c>
      <c r="G113" s="297"/>
      <c r="H113" s="297" t="s">
        <v>959</v>
      </c>
      <c r="I113" s="297" t="s">
        <v>950</v>
      </c>
      <c r="J113" s="297"/>
      <c r="K113" s="310"/>
    </row>
    <row r="114" ht="15" customHeight="1">
      <c r="B114" s="319"/>
      <c r="C114" s="297" t="s">
        <v>49</v>
      </c>
      <c r="D114" s="297"/>
      <c r="E114" s="297"/>
      <c r="F114" s="318" t="s">
        <v>916</v>
      </c>
      <c r="G114" s="297"/>
      <c r="H114" s="297" t="s">
        <v>960</v>
      </c>
      <c r="I114" s="297" t="s">
        <v>950</v>
      </c>
      <c r="J114" s="297"/>
      <c r="K114" s="310"/>
    </row>
    <row r="115" ht="15" customHeight="1">
      <c r="B115" s="319"/>
      <c r="C115" s="297" t="s">
        <v>58</v>
      </c>
      <c r="D115" s="297"/>
      <c r="E115" s="297"/>
      <c r="F115" s="318" t="s">
        <v>916</v>
      </c>
      <c r="G115" s="297"/>
      <c r="H115" s="297" t="s">
        <v>961</v>
      </c>
      <c r="I115" s="297" t="s">
        <v>962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963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910</v>
      </c>
      <c r="D121" s="311"/>
      <c r="E121" s="311"/>
      <c r="F121" s="311" t="s">
        <v>911</v>
      </c>
      <c r="G121" s="312"/>
      <c r="H121" s="311" t="s">
        <v>120</v>
      </c>
      <c r="I121" s="311" t="s">
        <v>58</v>
      </c>
      <c r="J121" s="311" t="s">
        <v>912</v>
      </c>
      <c r="K121" s="337"/>
    </row>
    <row r="122" ht="17.25" customHeight="1">
      <c r="B122" s="336"/>
      <c r="C122" s="313" t="s">
        <v>913</v>
      </c>
      <c r="D122" s="313"/>
      <c r="E122" s="313"/>
      <c r="F122" s="314" t="s">
        <v>914</v>
      </c>
      <c r="G122" s="315"/>
      <c r="H122" s="313"/>
      <c r="I122" s="313"/>
      <c r="J122" s="313" t="s">
        <v>915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919</v>
      </c>
      <c r="D124" s="316"/>
      <c r="E124" s="316"/>
      <c r="F124" s="318" t="s">
        <v>916</v>
      </c>
      <c r="G124" s="297"/>
      <c r="H124" s="297" t="s">
        <v>955</v>
      </c>
      <c r="I124" s="297" t="s">
        <v>918</v>
      </c>
      <c r="J124" s="297">
        <v>120</v>
      </c>
      <c r="K124" s="340"/>
    </row>
    <row r="125" ht="15" customHeight="1">
      <c r="B125" s="338"/>
      <c r="C125" s="297" t="s">
        <v>964</v>
      </c>
      <c r="D125" s="297"/>
      <c r="E125" s="297"/>
      <c r="F125" s="318" t="s">
        <v>916</v>
      </c>
      <c r="G125" s="297"/>
      <c r="H125" s="297" t="s">
        <v>965</v>
      </c>
      <c r="I125" s="297" t="s">
        <v>918</v>
      </c>
      <c r="J125" s="297" t="s">
        <v>966</v>
      </c>
      <c r="K125" s="340"/>
    </row>
    <row r="126" ht="15" customHeight="1">
      <c r="B126" s="338"/>
      <c r="C126" s="297" t="s">
        <v>865</v>
      </c>
      <c r="D126" s="297"/>
      <c r="E126" s="297"/>
      <c r="F126" s="318" t="s">
        <v>916</v>
      </c>
      <c r="G126" s="297"/>
      <c r="H126" s="297" t="s">
        <v>967</v>
      </c>
      <c r="I126" s="297" t="s">
        <v>918</v>
      </c>
      <c r="J126" s="297" t="s">
        <v>966</v>
      </c>
      <c r="K126" s="340"/>
    </row>
    <row r="127" ht="15" customHeight="1">
      <c r="B127" s="338"/>
      <c r="C127" s="297" t="s">
        <v>927</v>
      </c>
      <c r="D127" s="297"/>
      <c r="E127" s="297"/>
      <c r="F127" s="318" t="s">
        <v>922</v>
      </c>
      <c r="G127" s="297"/>
      <c r="H127" s="297" t="s">
        <v>928</v>
      </c>
      <c r="I127" s="297" t="s">
        <v>918</v>
      </c>
      <c r="J127" s="297">
        <v>15</v>
      </c>
      <c r="K127" s="340"/>
    </row>
    <row r="128" ht="15" customHeight="1">
      <c r="B128" s="338"/>
      <c r="C128" s="320" t="s">
        <v>929</v>
      </c>
      <c r="D128" s="320"/>
      <c r="E128" s="320"/>
      <c r="F128" s="321" t="s">
        <v>922</v>
      </c>
      <c r="G128" s="320"/>
      <c r="H128" s="320" t="s">
        <v>930</v>
      </c>
      <c r="I128" s="320" t="s">
        <v>918</v>
      </c>
      <c r="J128" s="320">
        <v>15</v>
      </c>
      <c r="K128" s="340"/>
    </row>
    <row r="129" ht="15" customHeight="1">
      <c r="B129" s="338"/>
      <c r="C129" s="320" t="s">
        <v>931</v>
      </c>
      <c r="D129" s="320"/>
      <c r="E129" s="320"/>
      <c r="F129" s="321" t="s">
        <v>922</v>
      </c>
      <c r="G129" s="320"/>
      <c r="H129" s="320" t="s">
        <v>932</v>
      </c>
      <c r="I129" s="320" t="s">
        <v>918</v>
      </c>
      <c r="J129" s="320">
        <v>20</v>
      </c>
      <c r="K129" s="340"/>
    </row>
    <row r="130" ht="15" customHeight="1">
      <c r="B130" s="338"/>
      <c r="C130" s="320" t="s">
        <v>933</v>
      </c>
      <c r="D130" s="320"/>
      <c r="E130" s="320"/>
      <c r="F130" s="321" t="s">
        <v>922</v>
      </c>
      <c r="G130" s="320"/>
      <c r="H130" s="320" t="s">
        <v>934</v>
      </c>
      <c r="I130" s="320" t="s">
        <v>918</v>
      </c>
      <c r="J130" s="320">
        <v>20</v>
      </c>
      <c r="K130" s="340"/>
    </row>
    <row r="131" ht="15" customHeight="1">
      <c r="B131" s="338"/>
      <c r="C131" s="297" t="s">
        <v>921</v>
      </c>
      <c r="D131" s="297"/>
      <c r="E131" s="297"/>
      <c r="F131" s="318" t="s">
        <v>922</v>
      </c>
      <c r="G131" s="297"/>
      <c r="H131" s="297" t="s">
        <v>955</v>
      </c>
      <c r="I131" s="297" t="s">
        <v>918</v>
      </c>
      <c r="J131" s="297">
        <v>50</v>
      </c>
      <c r="K131" s="340"/>
    </row>
    <row r="132" ht="15" customHeight="1">
      <c r="B132" s="338"/>
      <c r="C132" s="297" t="s">
        <v>935</v>
      </c>
      <c r="D132" s="297"/>
      <c r="E132" s="297"/>
      <c r="F132" s="318" t="s">
        <v>922</v>
      </c>
      <c r="G132" s="297"/>
      <c r="H132" s="297" t="s">
        <v>955</v>
      </c>
      <c r="I132" s="297" t="s">
        <v>918</v>
      </c>
      <c r="J132" s="297">
        <v>50</v>
      </c>
      <c r="K132" s="340"/>
    </row>
    <row r="133" ht="15" customHeight="1">
      <c r="B133" s="338"/>
      <c r="C133" s="297" t="s">
        <v>941</v>
      </c>
      <c r="D133" s="297"/>
      <c r="E133" s="297"/>
      <c r="F133" s="318" t="s">
        <v>922</v>
      </c>
      <c r="G133" s="297"/>
      <c r="H133" s="297" t="s">
        <v>955</v>
      </c>
      <c r="I133" s="297" t="s">
        <v>918</v>
      </c>
      <c r="J133" s="297">
        <v>50</v>
      </c>
      <c r="K133" s="340"/>
    </row>
    <row r="134" ht="15" customHeight="1">
      <c r="B134" s="338"/>
      <c r="C134" s="297" t="s">
        <v>943</v>
      </c>
      <c r="D134" s="297"/>
      <c r="E134" s="297"/>
      <c r="F134" s="318" t="s">
        <v>922</v>
      </c>
      <c r="G134" s="297"/>
      <c r="H134" s="297" t="s">
        <v>955</v>
      </c>
      <c r="I134" s="297" t="s">
        <v>918</v>
      </c>
      <c r="J134" s="297">
        <v>50</v>
      </c>
      <c r="K134" s="340"/>
    </row>
    <row r="135" ht="15" customHeight="1">
      <c r="B135" s="338"/>
      <c r="C135" s="297" t="s">
        <v>125</v>
      </c>
      <c r="D135" s="297"/>
      <c r="E135" s="297"/>
      <c r="F135" s="318" t="s">
        <v>922</v>
      </c>
      <c r="G135" s="297"/>
      <c r="H135" s="297" t="s">
        <v>968</v>
      </c>
      <c r="I135" s="297" t="s">
        <v>918</v>
      </c>
      <c r="J135" s="297">
        <v>255</v>
      </c>
      <c r="K135" s="340"/>
    </row>
    <row r="136" ht="15" customHeight="1">
      <c r="B136" s="338"/>
      <c r="C136" s="297" t="s">
        <v>945</v>
      </c>
      <c r="D136" s="297"/>
      <c r="E136" s="297"/>
      <c r="F136" s="318" t="s">
        <v>916</v>
      </c>
      <c r="G136" s="297"/>
      <c r="H136" s="297" t="s">
        <v>969</v>
      </c>
      <c r="I136" s="297" t="s">
        <v>947</v>
      </c>
      <c r="J136" s="297"/>
      <c r="K136" s="340"/>
    </row>
    <row r="137" ht="15" customHeight="1">
      <c r="B137" s="338"/>
      <c r="C137" s="297" t="s">
        <v>948</v>
      </c>
      <c r="D137" s="297"/>
      <c r="E137" s="297"/>
      <c r="F137" s="318" t="s">
        <v>916</v>
      </c>
      <c r="G137" s="297"/>
      <c r="H137" s="297" t="s">
        <v>970</v>
      </c>
      <c r="I137" s="297" t="s">
        <v>950</v>
      </c>
      <c r="J137" s="297"/>
      <c r="K137" s="340"/>
    </row>
    <row r="138" ht="15" customHeight="1">
      <c r="B138" s="338"/>
      <c r="C138" s="297" t="s">
        <v>951</v>
      </c>
      <c r="D138" s="297"/>
      <c r="E138" s="297"/>
      <c r="F138" s="318" t="s">
        <v>916</v>
      </c>
      <c r="G138" s="297"/>
      <c r="H138" s="297" t="s">
        <v>951</v>
      </c>
      <c r="I138" s="297" t="s">
        <v>950</v>
      </c>
      <c r="J138" s="297"/>
      <c r="K138" s="340"/>
    </row>
    <row r="139" ht="15" customHeight="1">
      <c r="B139" s="338"/>
      <c r="C139" s="297" t="s">
        <v>39</v>
      </c>
      <c r="D139" s="297"/>
      <c r="E139" s="297"/>
      <c r="F139" s="318" t="s">
        <v>916</v>
      </c>
      <c r="G139" s="297"/>
      <c r="H139" s="297" t="s">
        <v>971</v>
      </c>
      <c r="I139" s="297" t="s">
        <v>950</v>
      </c>
      <c r="J139" s="297"/>
      <c r="K139" s="340"/>
    </row>
    <row r="140" ht="15" customHeight="1">
      <c r="B140" s="338"/>
      <c r="C140" s="297" t="s">
        <v>972</v>
      </c>
      <c r="D140" s="297"/>
      <c r="E140" s="297"/>
      <c r="F140" s="318" t="s">
        <v>916</v>
      </c>
      <c r="G140" s="297"/>
      <c r="H140" s="297" t="s">
        <v>973</v>
      </c>
      <c r="I140" s="297" t="s">
        <v>950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974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910</v>
      </c>
      <c r="D146" s="311"/>
      <c r="E146" s="311"/>
      <c r="F146" s="311" t="s">
        <v>911</v>
      </c>
      <c r="G146" s="312"/>
      <c r="H146" s="311" t="s">
        <v>120</v>
      </c>
      <c r="I146" s="311" t="s">
        <v>58</v>
      </c>
      <c r="J146" s="311" t="s">
        <v>912</v>
      </c>
      <c r="K146" s="310"/>
    </row>
    <row r="147" ht="17.25" customHeight="1">
      <c r="B147" s="308"/>
      <c r="C147" s="313" t="s">
        <v>913</v>
      </c>
      <c r="D147" s="313"/>
      <c r="E147" s="313"/>
      <c r="F147" s="314" t="s">
        <v>914</v>
      </c>
      <c r="G147" s="315"/>
      <c r="H147" s="313"/>
      <c r="I147" s="313"/>
      <c r="J147" s="313" t="s">
        <v>915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919</v>
      </c>
      <c r="D149" s="297"/>
      <c r="E149" s="297"/>
      <c r="F149" s="345" t="s">
        <v>916</v>
      </c>
      <c r="G149" s="297"/>
      <c r="H149" s="344" t="s">
        <v>955</v>
      </c>
      <c r="I149" s="344" t="s">
        <v>918</v>
      </c>
      <c r="J149" s="344">
        <v>120</v>
      </c>
      <c r="K149" s="340"/>
    </row>
    <row r="150" ht="15" customHeight="1">
      <c r="B150" s="319"/>
      <c r="C150" s="344" t="s">
        <v>964</v>
      </c>
      <c r="D150" s="297"/>
      <c r="E150" s="297"/>
      <c r="F150" s="345" t="s">
        <v>916</v>
      </c>
      <c r="G150" s="297"/>
      <c r="H150" s="344" t="s">
        <v>975</v>
      </c>
      <c r="I150" s="344" t="s">
        <v>918</v>
      </c>
      <c r="J150" s="344" t="s">
        <v>966</v>
      </c>
      <c r="K150" s="340"/>
    </row>
    <row r="151" ht="15" customHeight="1">
      <c r="B151" s="319"/>
      <c r="C151" s="344" t="s">
        <v>865</v>
      </c>
      <c r="D151" s="297"/>
      <c r="E151" s="297"/>
      <c r="F151" s="345" t="s">
        <v>916</v>
      </c>
      <c r="G151" s="297"/>
      <c r="H151" s="344" t="s">
        <v>976</v>
      </c>
      <c r="I151" s="344" t="s">
        <v>918</v>
      </c>
      <c r="J151" s="344" t="s">
        <v>966</v>
      </c>
      <c r="K151" s="340"/>
    </row>
    <row r="152" ht="15" customHeight="1">
      <c r="B152" s="319"/>
      <c r="C152" s="344" t="s">
        <v>921</v>
      </c>
      <c r="D152" s="297"/>
      <c r="E152" s="297"/>
      <c r="F152" s="345" t="s">
        <v>922</v>
      </c>
      <c r="G152" s="297"/>
      <c r="H152" s="344" t="s">
        <v>955</v>
      </c>
      <c r="I152" s="344" t="s">
        <v>918</v>
      </c>
      <c r="J152" s="344">
        <v>50</v>
      </c>
      <c r="K152" s="340"/>
    </row>
    <row r="153" ht="15" customHeight="1">
      <c r="B153" s="319"/>
      <c r="C153" s="344" t="s">
        <v>924</v>
      </c>
      <c r="D153" s="297"/>
      <c r="E153" s="297"/>
      <c r="F153" s="345" t="s">
        <v>916</v>
      </c>
      <c r="G153" s="297"/>
      <c r="H153" s="344" t="s">
        <v>955</v>
      </c>
      <c r="I153" s="344" t="s">
        <v>926</v>
      </c>
      <c r="J153" s="344"/>
      <c r="K153" s="340"/>
    </row>
    <row r="154" ht="15" customHeight="1">
      <c r="B154" s="319"/>
      <c r="C154" s="344" t="s">
        <v>935</v>
      </c>
      <c r="D154" s="297"/>
      <c r="E154" s="297"/>
      <c r="F154" s="345" t="s">
        <v>922</v>
      </c>
      <c r="G154" s="297"/>
      <c r="H154" s="344" t="s">
        <v>955</v>
      </c>
      <c r="I154" s="344" t="s">
        <v>918</v>
      </c>
      <c r="J154" s="344">
        <v>50</v>
      </c>
      <c r="K154" s="340"/>
    </row>
    <row r="155" ht="15" customHeight="1">
      <c r="B155" s="319"/>
      <c r="C155" s="344" t="s">
        <v>943</v>
      </c>
      <c r="D155" s="297"/>
      <c r="E155" s="297"/>
      <c r="F155" s="345" t="s">
        <v>922</v>
      </c>
      <c r="G155" s="297"/>
      <c r="H155" s="344" t="s">
        <v>955</v>
      </c>
      <c r="I155" s="344" t="s">
        <v>918</v>
      </c>
      <c r="J155" s="344">
        <v>50</v>
      </c>
      <c r="K155" s="340"/>
    </row>
    <row r="156" ht="15" customHeight="1">
      <c r="B156" s="319"/>
      <c r="C156" s="344" t="s">
        <v>941</v>
      </c>
      <c r="D156" s="297"/>
      <c r="E156" s="297"/>
      <c r="F156" s="345" t="s">
        <v>922</v>
      </c>
      <c r="G156" s="297"/>
      <c r="H156" s="344" t="s">
        <v>955</v>
      </c>
      <c r="I156" s="344" t="s">
        <v>918</v>
      </c>
      <c r="J156" s="344">
        <v>50</v>
      </c>
      <c r="K156" s="340"/>
    </row>
    <row r="157" ht="15" customHeight="1">
      <c r="B157" s="319"/>
      <c r="C157" s="344" t="s">
        <v>95</v>
      </c>
      <c r="D157" s="297"/>
      <c r="E157" s="297"/>
      <c r="F157" s="345" t="s">
        <v>916</v>
      </c>
      <c r="G157" s="297"/>
      <c r="H157" s="344" t="s">
        <v>977</v>
      </c>
      <c r="I157" s="344" t="s">
        <v>918</v>
      </c>
      <c r="J157" s="344" t="s">
        <v>978</v>
      </c>
      <c r="K157" s="340"/>
    </row>
    <row r="158" ht="15" customHeight="1">
      <c r="B158" s="319"/>
      <c r="C158" s="344" t="s">
        <v>979</v>
      </c>
      <c r="D158" s="297"/>
      <c r="E158" s="297"/>
      <c r="F158" s="345" t="s">
        <v>916</v>
      </c>
      <c r="G158" s="297"/>
      <c r="H158" s="344" t="s">
        <v>980</v>
      </c>
      <c r="I158" s="344" t="s">
        <v>950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981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910</v>
      </c>
      <c r="D164" s="311"/>
      <c r="E164" s="311"/>
      <c r="F164" s="311" t="s">
        <v>911</v>
      </c>
      <c r="G164" s="348"/>
      <c r="H164" s="349" t="s">
        <v>120</v>
      </c>
      <c r="I164" s="349" t="s">
        <v>58</v>
      </c>
      <c r="J164" s="311" t="s">
        <v>912</v>
      </c>
      <c r="K164" s="288"/>
    </row>
    <row r="165" ht="17.25" customHeight="1">
      <c r="B165" s="289"/>
      <c r="C165" s="313" t="s">
        <v>913</v>
      </c>
      <c r="D165" s="313"/>
      <c r="E165" s="313"/>
      <c r="F165" s="314" t="s">
        <v>914</v>
      </c>
      <c r="G165" s="350"/>
      <c r="H165" s="351"/>
      <c r="I165" s="351"/>
      <c r="J165" s="313" t="s">
        <v>915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919</v>
      </c>
      <c r="D167" s="297"/>
      <c r="E167" s="297"/>
      <c r="F167" s="318" t="s">
        <v>916</v>
      </c>
      <c r="G167" s="297"/>
      <c r="H167" s="297" t="s">
        <v>955</v>
      </c>
      <c r="I167" s="297" t="s">
        <v>918</v>
      </c>
      <c r="J167" s="297">
        <v>120</v>
      </c>
      <c r="K167" s="340"/>
    </row>
    <row r="168" ht="15" customHeight="1">
      <c r="B168" s="319"/>
      <c r="C168" s="297" t="s">
        <v>964</v>
      </c>
      <c r="D168" s="297"/>
      <c r="E168" s="297"/>
      <c r="F168" s="318" t="s">
        <v>916</v>
      </c>
      <c r="G168" s="297"/>
      <c r="H168" s="297" t="s">
        <v>965</v>
      </c>
      <c r="I168" s="297" t="s">
        <v>918</v>
      </c>
      <c r="J168" s="297" t="s">
        <v>966</v>
      </c>
      <c r="K168" s="340"/>
    </row>
    <row r="169" ht="15" customHeight="1">
      <c r="B169" s="319"/>
      <c r="C169" s="297" t="s">
        <v>865</v>
      </c>
      <c r="D169" s="297"/>
      <c r="E169" s="297"/>
      <c r="F169" s="318" t="s">
        <v>916</v>
      </c>
      <c r="G169" s="297"/>
      <c r="H169" s="297" t="s">
        <v>982</v>
      </c>
      <c r="I169" s="297" t="s">
        <v>918</v>
      </c>
      <c r="J169" s="297" t="s">
        <v>966</v>
      </c>
      <c r="K169" s="340"/>
    </row>
    <row r="170" ht="15" customHeight="1">
      <c r="B170" s="319"/>
      <c r="C170" s="297" t="s">
        <v>921</v>
      </c>
      <c r="D170" s="297"/>
      <c r="E170" s="297"/>
      <c r="F170" s="318" t="s">
        <v>922</v>
      </c>
      <c r="G170" s="297"/>
      <c r="H170" s="297" t="s">
        <v>982</v>
      </c>
      <c r="I170" s="297" t="s">
        <v>918</v>
      </c>
      <c r="J170" s="297">
        <v>50</v>
      </c>
      <c r="K170" s="340"/>
    </row>
    <row r="171" ht="15" customHeight="1">
      <c r="B171" s="319"/>
      <c r="C171" s="297" t="s">
        <v>924</v>
      </c>
      <c r="D171" s="297"/>
      <c r="E171" s="297"/>
      <c r="F171" s="318" t="s">
        <v>916</v>
      </c>
      <c r="G171" s="297"/>
      <c r="H171" s="297" t="s">
        <v>982</v>
      </c>
      <c r="I171" s="297" t="s">
        <v>926</v>
      </c>
      <c r="J171" s="297"/>
      <c r="K171" s="340"/>
    </row>
    <row r="172" ht="15" customHeight="1">
      <c r="B172" s="319"/>
      <c r="C172" s="297" t="s">
        <v>935</v>
      </c>
      <c r="D172" s="297"/>
      <c r="E172" s="297"/>
      <c r="F172" s="318" t="s">
        <v>922</v>
      </c>
      <c r="G172" s="297"/>
      <c r="H172" s="297" t="s">
        <v>982</v>
      </c>
      <c r="I172" s="297" t="s">
        <v>918</v>
      </c>
      <c r="J172" s="297">
        <v>50</v>
      </c>
      <c r="K172" s="340"/>
    </row>
    <row r="173" ht="15" customHeight="1">
      <c r="B173" s="319"/>
      <c r="C173" s="297" t="s">
        <v>943</v>
      </c>
      <c r="D173" s="297"/>
      <c r="E173" s="297"/>
      <c r="F173" s="318" t="s">
        <v>922</v>
      </c>
      <c r="G173" s="297"/>
      <c r="H173" s="297" t="s">
        <v>982</v>
      </c>
      <c r="I173" s="297" t="s">
        <v>918</v>
      </c>
      <c r="J173" s="297">
        <v>50</v>
      </c>
      <c r="K173" s="340"/>
    </row>
    <row r="174" ht="15" customHeight="1">
      <c r="B174" s="319"/>
      <c r="C174" s="297" t="s">
        <v>941</v>
      </c>
      <c r="D174" s="297"/>
      <c r="E174" s="297"/>
      <c r="F174" s="318" t="s">
        <v>922</v>
      </c>
      <c r="G174" s="297"/>
      <c r="H174" s="297" t="s">
        <v>982</v>
      </c>
      <c r="I174" s="297" t="s">
        <v>918</v>
      </c>
      <c r="J174" s="297">
        <v>50</v>
      </c>
      <c r="K174" s="340"/>
    </row>
    <row r="175" ht="15" customHeight="1">
      <c r="B175" s="319"/>
      <c r="C175" s="297" t="s">
        <v>119</v>
      </c>
      <c r="D175" s="297"/>
      <c r="E175" s="297"/>
      <c r="F175" s="318" t="s">
        <v>916</v>
      </c>
      <c r="G175" s="297"/>
      <c r="H175" s="297" t="s">
        <v>983</v>
      </c>
      <c r="I175" s="297" t="s">
        <v>984</v>
      </c>
      <c r="J175" s="297"/>
      <c r="K175" s="340"/>
    </row>
    <row r="176" ht="15" customHeight="1">
      <c r="B176" s="319"/>
      <c r="C176" s="297" t="s">
        <v>58</v>
      </c>
      <c r="D176" s="297"/>
      <c r="E176" s="297"/>
      <c r="F176" s="318" t="s">
        <v>916</v>
      </c>
      <c r="G176" s="297"/>
      <c r="H176" s="297" t="s">
        <v>985</v>
      </c>
      <c r="I176" s="297" t="s">
        <v>986</v>
      </c>
      <c r="J176" s="297">
        <v>1</v>
      </c>
      <c r="K176" s="340"/>
    </row>
    <row r="177" ht="15" customHeight="1">
      <c r="B177" s="319"/>
      <c r="C177" s="297" t="s">
        <v>54</v>
      </c>
      <c r="D177" s="297"/>
      <c r="E177" s="297"/>
      <c r="F177" s="318" t="s">
        <v>916</v>
      </c>
      <c r="G177" s="297"/>
      <c r="H177" s="297" t="s">
        <v>987</v>
      </c>
      <c r="I177" s="297" t="s">
        <v>918</v>
      </c>
      <c r="J177" s="297">
        <v>20</v>
      </c>
      <c r="K177" s="340"/>
    </row>
    <row r="178" ht="15" customHeight="1">
      <c r="B178" s="319"/>
      <c r="C178" s="297" t="s">
        <v>120</v>
      </c>
      <c r="D178" s="297"/>
      <c r="E178" s="297"/>
      <c r="F178" s="318" t="s">
        <v>916</v>
      </c>
      <c r="G178" s="297"/>
      <c r="H178" s="297" t="s">
        <v>988</v>
      </c>
      <c r="I178" s="297" t="s">
        <v>918</v>
      </c>
      <c r="J178" s="297">
        <v>255</v>
      </c>
      <c r="K178" s="340"/>
    </row>
    <row r="179" ht="15" customHeight="1">
      <c r="B179" s="319"/>
      <c r="C179" s="297" t="s">
        <v>121</v>
      </c>
      <c r="D179" s="297"/>
      <c r="E179" s="297"/>
      <c r="F179" s="318" t="s">
        <v>916</v>
      </c>
      <c r="G179" s="297"/>
      <c r="H179" s="297" t="s">
        <v>881</v>
      </c>
      <c r="I179" s="297" t="s">
        <v>918</v>
      </c>
      <c r="J179" s="297">
        <v>10</v>
      </c>
      <c r="K179" s="340"/>
    </row>
    <row r="180" ht="15" customHeight="1">
      <c r="B180" s="319"/>
      <c r="C180" s="297" t="s">
        <v>122</v>
      </c>
      <c r="D180" s="297"/>
      <c r="E180" s="297"/>
      <c r="F180" s="318" t="s">
        <v>916</v>
      </c>
      <c r="G180" s="297"/>
      <c r="H180" s="297" t="s">
        <v>989</v>
      </c>
      <c r="I180" s="297" t="s">
        <v>950</v>
      </c>
      <c r="J180" s="297"/>
      <c r="K180" s="340"/>
    </row>
    <row r="181" ht="15" customHeight="1">
      <c r="B181" s="319"/>
      <c r="C181" s="297" t="s">
        <v>990</v>
      </c>
      <c r="D181" s="297"/>
      <c r="E181" s="297"/>
      <c r="F181" s="318" t="s">
        <v>916</v>
      </c>
      <c r="G181" s="297"/>
      <c r="H181" s="297" t="s">
        <v>991</v>
      </c>
      <c r="I181" s="297" t="s">
        <v>950</v>
      </c>
      <c r="J181" s="297"/>
      <c r="K181" s="340"/>
    </row>
    <row r="182" ht="15" customHeight="1">
      <c r="B182" s="319"/>
      <c r="C182" s="297" t="s">
        <v>979</v>
      </c>
      <c r="D182" s="297"/>
      <c r="E182" s="297"/>
      <c r="F182" s="318" t="s">
        <v>916</v>
      </c>
      <c r="G182" s="297"/>
      <c r="H182" s="297" t="s">
        <v>992</v>
      </c>
      <c r="I182" s="297" t="s">
        <v>950</v>
      </c>
      <c r="J182" s="297"/>
      <c r="K182" s="340"/>
    </row>
    <row r="183" ht="15" customHeight="1">
      <c r="B183" s="319"/>
      <c r="C183" s="297" t="s">
        <v>124</v>
      </c>
      <c r="D183" s="297"/>
      <c r="E183" s="297"/>
      <c r="F183" s="318" t="s">
        <v>922</v>
      </c>
      <c r="G183" s="297"/>
      <c r="H183" s="297" t="s">
        <v>993</v>
      </c>
      <c r="I183" s="297" t="s">
        <v>918</v>
      </c>
      <c r="J183" s="297">
        <v>50</v>
      </c>
      <c r="K183" s="340"/>
    </row>
    <row r="184" ht="15" customHeight="1">
      <c r="B184" s="319"/>
      <c r="C184" s="297" t="s">
        <v>994</v>
      </c>
      <c r="D184" s="297"/>
      <c r="E184" s="297"/>
      <c r="F184" s="318" t="s">
        <v>922</v>
      </c>
      <c r="G184" s="297"/>
      <c r="H184" s="297" t="s">
        <v>995</v>
      </c>
      <c r="I184" s="297" t="s">
        <v>996</v>
      </c>
      <c r="J184" s="297"/>
      <c r="K184" s="340"/>
    </row>
    <row r="185" ht="15" customHeight="1">
      <c r="B185" s="319"/>
      <c r="C185" s="297" t="s">
        <v>997</v>
      </c>
      <c r="D185" s="297"/>
      <c r="E185" s="297"/>
      <c r="F185" s="318" t="s">
        <v>922</v>
      </c>
      <c r="G185" s="297"/>
      <c r="H185" s="297" t="s">
        <v>998</v>
      </c>
      <c r="I185" s="297" t="s">
        <v>996</v>
      </c>
      <c r="J185" s="297"/>
      <c r="K185" s="340"/>
    </row>
    <row r="186" ht="15" customHeight="1">
      <c r="B186" s="319"/>
      <c r="C186" s="297" t="s">
        <v>999</v>
      </c>
      <c r="D186" s="297"/>
      <c r="E186" s="297"/>
      <c r="F186" s="318" t="s">
        <v>922</v>
      </c>
      <c r="G186" s="297"/>
      <c r="H186" s="297" t="s">
        <v>1000</v>
      </c>
      <c r="I186" s="297" t="s">
        <v>996</v>
      </c>
      <c r="J186" s="297"/>
      <c r="K186" s="340"/>
    </row>
    <row r="187" ht="15" customHeight="1">
      <c r="B187" s="319"/>
      <c r="C187" s="352" t="s">
        <v>1001</v>
      </c>
      <c r="D187" s="297"/>
      <c r="E187" s="297"/>
      <c r="F187" s="318" t="s">
        <v>922</v>
      </c>
      <c r="G187" s="297"/>
      <c r="H187" s="297" t="s">
        <v>1002</v>
      </c>
      <c r="I187" s="297" t="s">
        <v>1003</v>
      </c>
      <c r="J187" s="353" t="s">
        <v>1004</v>
      </c>
      <c r="K187" s="340"/>
    </row>
    <row r="188" ht="15" customHeight="1">
      <c r="B188" s="319"/>
      <c r="C188" s="303" t="s">
        <v>43</v>
      </c>
      <c r="D188" s="297"/>
      <c r="E188" s="297"/>
      <c r="F188" s="318" t="s">
        <v>916</v>
      </c>
      <c r="G188" s="297"/>
      <c r="H188" s="293" t="s">
        <v>1005</v>
      </c>
      <c r="I188" s="297" t="s">
        <v>1006</v>
      </c>
      <c r="J188" s="297"/>
      <c r="K188" s="340"/>
    </row>
    <row r="189" ht="15" customHeight="1">
      <c r="B189" s="319"/>
      <c r="C189" s="303" t="s">
        <v>1007</v>
      </c>
      <c r="D189" s="297"/>
      <c r="E189" s="297"/>
      <c r="F189" s="318" t="s">
        <v>916</v>
      </c>
      <c r="G189" s="297"/>
      <c r="H189" s="297" t="s">
        <v>1008</v>
      </c>
      <c r="I189" s="297" t="s">
        <v>950</v>
      </c>
      <c r="J189" s="297"/>
      <c r="K189" s="340"/>
    </row>
    <row r="190" ht="15" customHeight="1">
      <c r="B190" s="319"/>
      <c r="C190" s="303" t="s">
        <v>1009</v>
      </c>
      <c r="D190" s="297"/>
      <c r="E190" s="297"/>
      <c r="F190" s="318" t="s">
        <v>916</v>
      </c>
      <c r="G190" s="297"/>
      <c r="H190" s="297" t="s">
        <v>1010</v>
      </c>
      <c r="I190" s="297" t="s">
        <v>950</v>
      </c>
      <c r="J190" s="297"/>
      <c r="K190" s="340"/>
    </row>
    <row r="191" ht="15" customHeight="1">
      <c r="B191" s="319"/>
      <c r="C191" s="303" t="s">
        <v>1011</v>
      </c>
      <c r="D191" s="297"/>
      <c r="E191" s="297"/>
      <c r="F191" s="318" t="s">
        <v>922</v>
      </c>
      <c r="G191" s="297"/>
      <c r="H191" s="297" t="s">
        <v>1012</v>
      </c>
      <c r="I191" s="297" t="s">
        <v>950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1013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1014</v>
      </c>
      <c r="D198" s="355"/>
      <c r="E198" s="355"/>
      <c r="F198" s="355" t="s">
        <v>1015</v>
      </c>
      <c r="G198" s="356"/>
      <c r="H198" s="355" t="s">
        <v>1016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1006</v>
      </c>
      <c r="D200" s="297"/>
      <c r="E200" s="297"/>
      <c r="F200" s="318" t="s">
        <v>44</v>
      </c>
      <c r="G200" s="297"/>
      <c r="H200" s="297" t="s">
        <v>1017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45</v>
      </c>
      <c r="G201" s="297"/>
      <c r="H201" s="297" t="s">
        <v>1018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48</v>
      </c>
      <c r="G202" s="297"/>
      <c r="H202" s="297" t="s">
        <v>1019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46</v>
      </c>
      <c r="G203" s="297"/>
      <c r="H203" s="297" t="s">
        <v>1020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47</v>
      </c>
      <c r="G204" s="297"/>
      <c r="H204" s="297" t="s">
        <v>1021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962</v>
      </c>
      <c r="D206" s="297"/>
      <c r="E206" s="297"/>
      <c r="F206" s="318" t="s">
        <v>80</v>
      </c>
      <c r="G206" s="297"/>
      <c r="H206" s="297" t="s">
        <v>1022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859</v>
      </c>
      <c r="G207" s="297"/>
      <c r="H207" s="297" t="s">
        <v>860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857</v>
      </c>
      <c r="G208" s="297"/>
      <c r="H208" s="297" t="s">
        <v>1023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861</v>
      </c>
      <c r="G209" s="303"/>
      <c r="H209" s="344" t="s">
        <v>862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863</v>
      </c>
      <c r="G210" s="303"/>
      <c r="H210" s="344" t="s">
        <v>842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986</v>
      </c>
      <c r="D212" s="325"/>
      <c r="E212" s="325"/>
      <c r="F212" s="318">
        <v>1</v>
      </c>
      <c r="G212" s="303"/>
      <c r="H212" s="344" t="s">
        <v>1024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1025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1026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1027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2019-01-28T19:20:53Z</dcterms:created>
  <dcterms:modified xsi:type="dcterms:W3CDTF">2019-01-28T19:20:57Z</dcterms:modified>
</cp:coreProperties>
</file>